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is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29" i="1" l="1"/>
  <c r="AF128" i="1"/>
  <c r="AF129" i="1" s="1"/>
  <c r="C128" i="1"/>
  <c r="AV127" i="1"/>
  <c r="AN127" i="1"/>
  <c r="AN128" i="1" s="1"/>
  <c r="AF127" i="1"/>
  <c r="U127" i="1"/>
  <c r="U128" i="1" s="1"/>
  <c r="U129" i="1" s="1"/>
  <c r="C127" i="1"/>
  <c r="AW126" i="1"/>
  <c r="AJ125" i="1"/>
  <c r="AU124" i="1"/>
  <c r="AU125" i="1" s="1"/>
  <c r="AJ124" i="1"/>
  <c r="AB124" i="1"/>
  <c r="AB125" i="1" s="1"/>
  <c r="K124" i="1"/>
  <c r="J124" i="1"/>
  <c r="J125" i="1" s="1"/>
  <c r="AU123" i="1"/>
  <c r="AS123" i="1"/>
  <c r="AS124" i="1" s="1"/>
  <c r="AJ123" i="1"/>
  <c r="AH123" i="1"/>
  <c r="AH124" i="1" s="1"/>
  <c r="AH125" i="1" s="1"/>
  <c r="AD123" i="1"/>
  <c r="AD124" i="1" s="1"/>
  <c r="AD125" i="1" s="1"/>
  <c r="AB123" i="1"/>
  <c r="M123" i="1"/>
  <c r="M125" i="1" s="1"/>
  <c r="K123" i="1"/>
  <c r="AV123" i="1" s="1"/>
  <c r="J123" i="1"/>
  <c r="AW122" i="1"/>
  <c r="AU121" i="1"/>
  <c r="V121" i="1"/>
  <c r="P121" i="1"/>
  <c r="AU120" i="1"/>
  <c r="AP120" i="1"/>
  <c r="AP121" i="1" s="1"/>
  <c r="U120" i="1"/>
  <c r="U121" i="1" s="1"/>
  <c r="T120" i="1"/>
  <c r="T121" i="1" s="1"/>
  <c r="P120" i="1"/>
  <c r="I120" i="1"/>
  <c r="I121" i="1" s="1"/>
  <c r="D120" i="1"/>
  <c r="D121" i="1" s="1"/>
  <c r="C120" i="1"/>
  <c r="AU119" i="1"/>
  <c r="AT119" i="1"/>
  <c r="AT120" i="1" s="1"/>
  <c r="AP119" i="1"/>
  <c r="V119" i="1"/>
  <c r="V120" i="1" s="1"/>
  <c r="U119" i="1"/>
  <c r="T119" i="1"/>
  <c r="S119" i="1"/>
  <c r="S120" i="1" s="1"/>
  <c r="R119" i="1"/>
  <c r="R120" i="1" s="1"/>
  <c r="R121" i="1" s="1"/>
  <c r="P119" i="1"/>
  <c r="M119" i="1"/>
  <c r="M120" i="1" s="1"/>
  <c r="I119" i="1"/>
  <c r="E119" i="1"/>
  <c r="E120" i="1" s="1"/>
  <c r="E121" i="1" s="1"/>
  <c r="D119" i="1"/>
  <c r="C119" i="1"/>
  <c r="AV119" i="1" s="1"/>
  <c r="AW118" i="1"/>
  <c r="J117" i="1"/>
  <c r="AS116" i="1"/>
  <c r="P116" i="1"/>
  <c r="J116" i="1"/>
  <c r="E116" i="1"/>
  <c r="AS115" i="1"/>
  <c r="AS117" i="1" s="1"/>
  <c r="AH115" i="1"/>
  <c r="AH116" i="1" s="1"/>
  <c r="AH117" i="1" s="1"/>
  <c r="V115" i="1"/>
  <c r="V116" i="1" s="1"/>
  <c r="V117" i="1" s="1"/>
  <c r="P115" i="1"/>
  <c r="M115" i="1"/>
  <c r="M116" i="1" s="1"/>
  <c r="M117" i="1" s="1"/>
  <c r="K115" i="1"/>
  <c r="K116" i="1" s="1"/>
  <c r="K117" i="1" s="1"/>
  <c r="J115" i="1"/>
  <c r="I115" i="1"/>
  <c r="AV115" i="1" s="1"/>
  <c r="E115" i="1"/>
  <c r="E117" i="1" s="1"/>
  <c r="D115" i="1"/>
  <c r="D116" i="1" s="1"/>
  <c r="D117" i="1" s="1"/>
  <c r="C115" i="1"/>
  <c r="C116" i="1" s="1"/>
  <c r="C117" i="1" s="1"/>
  <c r="AW114" i="1"/>
  <c r="Q113" i="1"/>
  <c r="K113" i="1"/>
  <c r="AG112" i="1"/>
  <c r="AG113" i="1" s="1"/>
  <c r="Z112" i="1"/>
  <c r="Z113" i="1" s="1"/>
  <c r="V112" i="1"/>
  <c r="Q112" i="1"/>
  <c r="M112" i="1"/>
  <c r="M113" i="1" s="1"/>
  <c r="J112" i="1"/>
  <c r="J113" i="1" s="1"/>
  <c r="I112" i="1"/>
  <c r="I113" i="1" s="1"/>
  <c r="AS111" i="1"/>
  <c r="AS112" i="1" s="1"/>
  <c r="AG111" i="1"/>
  <c r="AD111" i="1"/>
  <c r="AD112" i="1" s="1"/>
  <c r="AD113" i="1" s="1"/>
  <c r="Z111" i="1"/>
  <c r="V111" i="1"/>
  <c r="V113" i="1" s="1"/>
  <c r="T111" i="1"/>
  <c r="T112" i="1" s="1"/>
  <c r="T113" i="1" s="1"/>
  <c r="R111" i="1"/>
  <c r="R112" i="1" s="1"/>
  <c r="R113" i="1" s="1"/>
  <c r="Q111" i="1"/>
  <c r="N111" i="1"/>
  <c r="N112" i="1" s="1"/>
  <c r="M111" i="1"/>
  <c r="K111" i="1"/>
  <c r="K112" i="1" s="1"/>
  <c r="J111" i="1"/>
  <c r="I111" i="1"/>
  <c r="D111" i="1"/>
  <c r="D112" i="1" s="1"/>
  <c r="AW110" i="1"/>
  <c r="AE109" i="1"/>
  <c r="AE108" i="1"/>
  <c r="J108" i="1"/>
  <c r="AS107" i="1"/>
  <c r="AS108" i="1" s="1"/>
  <c r="AS109" i="1" s="1"/>
  <c r="AF107" i="1"/>
  <c r="AF108" i="1" s="1"/>
  <c r="AE107" i="1"/>
  <c r="V107" i="1"/>
  <c r="V108" i="1" s="1"/>
  <c r="V109" i="1" s="1"/>
  <c r="J107" i="1"/>
  <c r="H107" i="1"/>
  <c r="AV107" i="1" s="1"/>
  <c r="AW106" i="1"/>
  <c r="AU105" i="1"/>
  <c r="AR105" i="1"/>
  <c r="O105" i="1"/>
  <c r="AU104" i="1"/>
  <c r="AR104" i="1"/>
  <c r="Y104" i="1"/>
  <c r="Y105" i="1" s="1"/>
  <c r="T104" i="1"/>
  <c r="T105" i="1" s="1"/>
  <c r="O104" i="1"/>
  <c r="N104" i="1"/>
  <c r="I104" i="1"/>
  <c r="I105" i="1" s="1"/>
  <c r="AU103" i="1"/>
  <c r="AR103" i="1"/>
  <c r="AI103" i="1"/>
  <c r="AI104" i="1" s="1"/>
  <c r="AI105" i="1" s="1"/>
  <c r="Y103" i="1"/>
  <c r="W103" i="1"/>
  <c r="W104" i="1" s="1"/>
  <c r="W105" i="1" s="1"/>
  <c r="U103" i="1"/>
  <c r="U104" i="1" s="1"/>
  <c r="U105" i="1" s="1"/>
  <c r="T103" i="1"/>
  <c r="Q103" i="1"/>
  <c r="Q104" i="1" s="1"/>
  <c r="Q105" i="1" s="1"/>
  <c r="O103" i="1"/>
  <c r="N103" i="1"/>
  <c r="M103" i="1"/>
  <c r="M104" i="1" s="1"/>
  <c r="M105" i="1" s="1"/>
  <c r="I103" i="1"/>
  <c r="G103" i="1"/>
  <c r="G104" i="1" s="1"/>
  <c r="G105" i="1" s="1"/>
  <c r="AW102" i="1"/>
  <c r="Y101" i="1"/>
  <c r="Y100" i="1"/>
  <c r="D100" i="1"/>
  <c r="D101" i="1" s="1"/>
  <c r="C100" i="1"/>
  <c r="AB99" i="1"/>
  <c r="AB100" i="1" s="1"/>
  <c r="AB101" i="1" s="1"/>
  <c r="Y99" i="1"/>
  <c r="D99" i="1"/>
  <c r="C99" i="1"/>
  <c r="AV99" i="1" s="1"/>
  <c r="AW98" i="1"/>
  <c r="AI95" i="1"/>
  <c r="AI96" i="1" s="1"/>
  <c r="AI97" i="1" s="1"/>
  <c r="AF95" i="1"/>
  <c r="AF96" i="1" s="1"/>
  <c r="AF97" i="1" s="1"/>
  <c r="R95" i="1"/>
  <c r="R96" i="1" s="1"/>
  <c r="R97" i="1" s="1"/>
  <c r="Q95" i="1"/>
  <c r="Q96" i="1" s="1"/>
  <c r="Q97" i="1" s="1"/>
  <c r="P95" i="1"/>
  <c r="P96" i="1" s="1"/>
  <c r="P97" i="1" s="1"/>
  <c r="O95" i="1"/>
  <c r="AV95" i="1" s="1"/>
  <c r="J95" i="1"/>
  <c r="J96" i="1" s="1"/>
  <c r="J97" i="1" s="1"/>
  <c r="AW94" i="1"/>
  <c r="AI92" i="1"/>
  <c r="AI93" i="1" s="1"/>
  <c r="R92" i="1"/>
  <c r="M92" i="1"/>
  <c r="AU91" i="1"/>
  <c r="AU92" i="1" s="1"/>
  <c r="AU93" i="1" s="1"/>
  <c r="AT91" i="1"/>
  <c r="AT93" i="1" s="1"/>
  <c r="AN91" i="1"/>
  <c r="AN92" i="1" s="1"/>
  <c r="AN93" i="1" s="1"/>
  <c r="AI91" i="1"/>
  <c r="W91" i="1"/>
  <c r="W92" i="1" s="1"/>
  <c r="W93" i="1" s="1"/>
  <c r="R91" i="1"/>
  <c r="R93" i="1" s="1"/>
  <c r="M91" i="1"/>
  <c r="I91" i="1"/>
  <c r="I92" i="1" s="1"/>
  <c r="I93" i="1" s="1"/>
  <c r="C91" i="1"/>
  <c r="C92" i="1" s="1"/>
  <c r="AW90" i="1"/>
  <c r="AE88" i="1"/>
  <c r="AE89" i="1" s="1"/>
  <c r="Q88" i="1"/>
  <c r="Q89" i="1" s="1"/>
  <c r="P88" i="1"/>
  <c r="P89" i="1" s="1"/>
  <c r="AE87" i="1"/>
  <c r="X87" i="1"/>
  <c r="X88" i="1" s="1"/>
  <c r="X89" i="1" s="1"/>
  <c r="Q87" i="1"/>
  <c r="P87" i="1"/>
  <c r="M87" i="1"/>
  <c r="M88" i="1" s="1"/>
  <c r="F87" i="1"/>
  <c r="F88" i="1" s="1"/>
  <c r="F89" i="1" s="1"/>
  <c r="AW86" i="1"/>
  <c r="D85" i="1"/>
  <c r="AF84" i="1"/>
  <c r="D84" i="1"/>
  <c r="AS83" i="1"/>
  <c r="AS84" i="1" s="1"/>
  <c r="AP83" i="1"/>
  <c r="AP84" i="1" s="1"/>
  <c r="AP85" i="1" s="1"/>
  <c r="AF83" i="1"/>
  <c r="AF85" i="1" s="1"/>
  <c r="E83" i="1"/>
  <c r="E84" i="1" s="1"/>
  <c r="E85" i="1" s="1"/>
  <c r="D83" i="1"/>
  <c r="AV83" i="1" s="1"/>
  <c r="AW82" i="1"/>
  <c r="I81" i="1"/>
  <c r="AU80" i="1"/>
  <c r="AU81" i="1" s="1"/>
  <c r="I80" i="1"/>
  <c r="AV79" i="1"/>
  <c r="AU79" i="1"/>
  <c r="S79" i="1"/>
  <c r="S80" i="1" s="1"/>
  <c r="S81" i="1" s="1"/>
  <c r="I79" i="1"/>
  <c r="H79" i="1"/>
  <c r="H80" i="1" s="1"/>
  <c r="H81" i="1" s="1"/>
  <c r="E79" i="1"/>
  <c r="E80" i="1" s="1"/>
  <c r="E81" i="1" s="1"/>
  <c r="AW78" i="1"/>
  <c r="E77" i="1"/>
  <c r="Y76" i="1"/>
  <c r="Y77" i="1" s="1"/>
  <c r="X76" i="1"/>
  <c r="X77" i="1" s="1"/>
  <c r="E76" i="1"/>
  <c r="AU75" i="1"/>
  <c r="AU76" i="1" s="1"/>
  <c r="AU77" i="1" s="1"/>
  <c r="Y75" i="1"/>
  <c r="X75" i="1"/>
  <c r="V75" i="1"/>
  <c r="V76" i="1" s="1"/>
  <c r="V77" i="1" s="1"/>
  <c r="M75" i="1"/>
  <c r="M76" i="1" s="1"/>
  <c r="E75" i="1"/>
  <c r="AV75" i="1" s="1"/>
  <c r="AW74" i="1"/>
  <c r="T73" i="1"/>
  <c r="AS72" i="1"/>
  <c r="AS73" i="1" s="1"/>
  <c r="AI72" i="1"/>
  <c r="D72" i="1"/>
  <c r="D73" i="1" s="1"/>
  <c r="AU71" i="1"/>
  <c r="AU72" i="1" s="1"/>
  <c r="AU73" i="1" s="1"/>
  <c r="AS71" i="1"/>
  <c r="AI71" i="1"/>
  <c r="T71" i="1"/>
  <c r="T72" i="1" s="1"/>
  <c r="K71" i="1"/>
  <c r="K72" i="1" s="1"/>
  <c r="K73" i="1" s="1"/>
  <c r="I71" i="1"/>
  <c r="I72" i="1" s="1"/>
  <c r="I73" i="1" s="1"/>
  <c r="H71" i="1"/>
  <c r="H72" i="1" s="1"/>
  <c r="H73" i="1" s="1"/>
  <c r="D71" i="1"/>
  <c r="C71" i="1"/>
  <c r="AV71" i="1" s="1"/>
  <c r="AW70" i="1"/>
  <c r="S69" i="1"/>
  <c r="C69" i="1"/>
  <c r="S68" i="1"/>
  <c r="J68" i="1"/>
  <c r="J69" i="1" s="1"/>
  <c r="AU67" i="1"/>
  <c r="AU68" i="1" s="1"/>
  <c r="AU69" i="1" s="1"/>
  <c r="AS67" i="1"/>
  <c r="AS68" i="1" s="1"/>
  <c r="AS69" i="1" s="1"/>
  <c r="S67" i="1"/>
  <c r="K67" i="1"/>
  <c r="K68" i="1" s="1"/>
  <c r="K69" i="1" s="1"/>
  <c r="J67" i="1"/>
  <c r="C67" i="1"/>
  <c r="AV67" i="1" s="1"/>
  <c r="AW66" i="1"/>
  <c r="AH65" i="1"/>
  <c r="AH64" i="1"/>
  <c r="Q64" i="1"/>
  <c r="Q65" i="1" s="1"/>
  <c r="AH63" i="1"/>
  <c r="AE63" i="1"/>
  <c r="AE64" i="1" s="1"/>
  <c r="AE65" i="1" s="1"/>
  <c r="AD63" i="1"/>
  <c r="AD64" i="1" s="1"/>
  <c r="AD65" i="1" s="1"/>
  <c r="Q63" i="1"/>
  <c r="I63" i="1"/>
  <c r="I64" i="1" s="1"/>
  <c r="I65" i="1" s="1"/>
  <c r="AW62" i="1"/>
  <c r="AI60" i="1"/>
  <c r="AI61" i="1" s="1"/>
  <c r="C60" i="1"/>
  <c r="AR59" i="1"/>
  <c r="AR60" i="1" s="1"/>
  <c r="AI59" i="1"/>
  <c r="L59" i="1"/>
  <c r="L60" i="1" s="1"/>
  <c r="L61" i="1" s="1"/>
  <c r="E59" i="1"/>
  <c r="E60" i="1" s="1"/>
  <c r="E61" i="1" s="1"/>
  <c r="C59" i="1"/>
  <c r="AV59" i="1" s="1"/>
  <c r="AW58" i="1"/>
  <c r="J57" i="1"/>
  <c r="AV57" i="1" s="1"/>
  <c r="J56" i="1"/>
  <c r="AV55" i="1"/>
  <c r="AS55" i="1"/>
  <c r="AS57" i="1" s="1"/>
  <c r="J55" i="1"/>
  <c r="AW54" i="1"/>
  <c r="AP53" i="1"/>
  <c r="E53" i="1"/>
  <c r="AP52" i="1"/>
  <c r="AM52" i="1"/>
  <c r="AM53" i="1" s="1"/>
  <c r="AD52" i="1"/>
  <c r="AD53" i="1" s="1"/>
  <c r="E52" i="1"/>
  <c r="C52" i="1"/>
  <c r="AP51" i="1"/>
  <c r="AM51" i="1"/>
  <c r="AL51" i="1"/>
  <c r="AL52" i="1" s="1"/>
  <c r="AL53" i="1" s="1"/>
  <c r="AJ51" i="1"/>
  <c r="AJ52" i="1" s="1"/>
  <c r="AJ53" i="1" s="1"/>
  <c r="AD51" i="1"/>
  <c r="Q51" i="1"/>
  <c r="Q52" i="1" s="1"/>
  <c r="Q53" i="1" s="1"/>
  <c r="J51" i="1"/>
  <c r="J52" i="1" s="1"/>
  <c r="J53" i="1" s="1"/>
  <c r="H51" i="1"/>
  <c r="H52" i="1" s="1"/>
  <c r="H53" i="1" s="1"/>
  <c r="E51" i="1"/>
  <c r="C51" i="1"/>
  <c r="AV51" i="1" s="1"/>
  <c r="AW50" i="1"/>
  <c r="AP49" i="1"/>
  <c r="P49" i="1"/>
  <c r="D49" i="1"/>
  <c r="AO48" i="1"/>
  <c r="AB48" i="1"/>
  <c r="O48" i="1"/>
  <c r="L48" i="1"/>
  <c r="C48" i="1"/>
  <c r="AR47" i="1"/>
  <c r="AR48" i="1" s="1"/>
  <c r="AQ47" i="1"/>
  <c r="AQ49" i="1" s="1"/>
  <c r="AP47" i="1"/>
  <c r="AP48" i="1" s="1"/>
  <c r="AO47" i="1"/>
  <c r="AO49" i="1" s="1"/>
  <c r="AK47" i="1"/>
  <c r="AK49" i="1" s="1"/>
  <c r="AI47" i="1"/>
  <c r="AI48" i="1" s="1"/>
  <c r="AB47" i="1"/>
  <c r="AB49" i="1" s="1"/>
  <c r="AA47" i="1"/>
  <c r="AA48" i="1" s="1"/>
  <c r="R47" i="1"/>
  <c r="R48" i="1" s="1"/>
  <c r="Q47" i="1"/>
  <c r="Q49" i="1" s="1"/>
  <c r="P47" i="1"/>
  <c r="P48" i="1" s="1"/>
  <c r="O47" i="1"/>
  <c r="O49" i="1" s="1"/>
  <c r="N47" i="1"/>
  <c r="N49" i="1" s="1"/>
  <c r="M47" i="1"/>
  <c r="M48" i="1" s="1"/>
  <c r="L47" i="1"/>
  <c r="L49" i="1" s="1"/>
  <c r="K47" i="1"/>
  <c r="K48" i="1" s="1"/>
  <c r="J47" i="1"/>
  <c r="J48" i="1" s="1"/>
  <c r="I47" i="1"/>
  <c r="I49" i="1" s="1"/>
  <c r="D47" i="1"/>
  <c r="D48" i="1" s="1"/>
  <c r="C47" i="1"/>
  <c r="C49" i="1" s="1"/>
  <c r="AW46" i="1"/>
  <c r="AH45" i="1"/>
  <c r="N45" i="1"/>
  <c r="AI44" i="1"/>
  <c r="Y44" i="1"/>
  <c r="P44" i="1"/>
  <c r="E44" i="1"/>
  <c r="AP43" i="1"/>
  <c r="AP45" i="1" s="1"/>
  <c r="AJ43" i="1"/>
  <c r="AJ44" i="1" s="1"/>
  <c r="AI43" i="1"/>
  <c r="AI45" i="1" s="1"/>
  <c r="AH43" i="1"/>
  <c r="AH44" i="1" s="1"/>
  <c r="AG43" i="1"/>
  <c r="AG45" i="1" s="1"/>
  <c r="AC43" i="1"/>
  <c r="AC45" i="1" s="1"/>
  <c r="Z43" i="1"/>
  <c r="Z44" i="1" s="1"/>
  <c r="Y43" i="1"/>
  <c r="Y45" i="1" s="1"/>
  <c r="U43" i="1"/>
  <c r="U45" i="1" s="1"/>
  <c r="Q43" i="1"/>
  <c r="Q44" i="1" s="1"/>
  <c r="P43" i="1"/>
  <c r="P45" i="1" s="1"/>
  <c r="N43" i="1"/>
  <c r="N44" i="1" s="1"/>
  <c r="L43" i="1"/>
  <c r="L45" i="1" s="1"/>
  <c r="J43" i="1"/>
  <c r="J45" i="1" s="1"/>
  <c r="I43" i="1"/>
  <c r="I44" i="1" s="1"/>
  <c r="E43" i="1"/>
  <c r="E45" i="1" s="1"/>
  <c r="D43" i="1"/>
  <c r="AV43" i="1" s="1"/>
  <c r="AW42" i="1"/>
  <c r="P41" i="1"/>
  <c r="R40" i="1"/>
  <c r="R41" i="1" s="1"/>
  <c r="P40" i="1"/>
  <c r="AU39" i="1"/>
  <c r="AU40" i="1" s="1"/>
  <c r="AU41" i="1" s="1"/>
  <c r="R39" i="1"/>
  <c r="AV39" i="1" s="1"/>
  <c r="P39" i="1"/>
  <c r="O39" i="1"/>
  <c r="O40" i="1" s="1"/>
  <c r="O41" i="1" s="1"/>
  <c r="AW38" i="1"/>
  <c r="C37" i="1"/>
  <c r="AV35" i="1"/>
  <c r="AT35" i="1"/>
  <c r="AT36" i="1" s="1"/>
  <c r="AT37" i="1" s="1"/>
  <c r="AS35" i="1"/>
  <c r="AS36" i="1" s="1"/>
  <c r="AS37" i="1" s="1"/>
  <c r="AP35" i="1"/>
  <c r="AP36" i="1" s="1"/>
  <c r="AH35" i="1"/>
  <c r="AH36" i="1" s="1"/>
  <c r="AG35" i="1"/>
  <c r="AG36" i="1" s="1"/>
  <c r="AG37" i="1" s="1"/>
  <c r="W35" i="1"/>
  <c r="W36" i="1" s="1"/>
  <c r="W37" i="1" s="1"/>
  <c r="U35" i="1"/>
  <c r="U36" i="1" s="1"/>
  <c r="U37" i="1" s="1"/>
  <c r="R35" i="1"/>
  <c r="R37" i="1" s="1"/>
  <c r="P35" i="1"/>
  <c r="P36" i="1" s="1"/>
  <c r="P37" i="1" s="1"/>
  <c r="L35" i="1"/>
  <c r="L36" i="1" s="1"/>
  <c r="L37" i="1" s="1"/>
  <c r="J35" i="1"/>
  <c r="J36" i="1" s="1"/>
  <c r="J37" i="1" s="1"/>
  <c r="I35" i="1"/>
  <c r="I36" i="1" s="1"/>
  <c r="E35" i="1"/>
  <c r="E36" i="1" s="1"/>
  <c r="E37" i="1" s="1"/>
  <c r="D35" i="1"/>
  <c r="D36" i="1" s="1"/>
  <c r="D37" i="1" s="1"/>
  <c r="C35" i="1"/>
  <c r="C36" i="1" s="1"/>
  <c r="AW34" i="1"/>
  <c r="AP32" i="1"/>
  <c r="AP33" i="1" s="1"/>
  <c r="D32" i="1"/>
  <c r="D33" i="1" s="1"/>
  <c r="AV33" i="1" s="1"/>
  <c r="AS31" i="1"/>
  <c r="AS32" i="1" s="1"/>
  <c r="AS33" i="1" s="1"/>
  <c r="AP31" i="1"/>
  <c r="R31" i="1"/>
  <c r="R32" i="1" s="1"/>
  <c r="R33" i="1" s="1"/>
  <c r="E31" i="1"/>
  <c r="E32" i="1" s="1"/>
  <c r="E33" i="1" s="1"/>
  <c r="D31" i="1"/>
  <c r="AV31" i="1" s="1"/>
  <c r="AW30" i="1"/>
  <c r="K28" i="1"/>
  <c r="AS27" i="1"/>
  <c r="AS28" i="1" s="1"/>
  <c r="K27" i="1"/>
  <c r="E27" i="1"/>
  <c r="E28" i="1" s="1"/>
  <c r="AW26" i="1"/>
  <c r="AE24" i="1"/>
  <c r="AE25" i="1" s="1"/>
  <c r="S24" i="1"/>
  <c r="S25" i="1" s="1"/>
  <c r="H24" i="1"/>
  <c r="H25" i="1" s="1"/>
  <c r="AU23" i="1"/>
  <c r="AU24" i="1" s="1"/>
  <c r="AU25" i="1" s="1"/>
  <c r="AT23" i="1"/>
  <c r="AT24" i="1" s="1"/>
  <c r="AT25" i="1" s="1"/>
  <c r="AP23" i="1"/>
  <c r="AP24" i="1" s="1"/>
  <c r="AP25" i="1" s="1"/>
  <c r="AE23" i="1"/>
  <c r="X23" i="1"/>
  <c r="X24" i="1" s="1"/>
  <c r="X25" i="1" s="1"/>
  <c r="V23" i="1"/>
  <c r="V24" i="1" s="1"/>
  <c r="V25" i="1" s="1"/>
  <c r="S23" i="1"/>
  <c r="R23" i="1"/>
  <c r="R24" i="1" s="1"/>
  <c r="R25" i="1" s="1"/>
  <c r="Q23" i="1"/>
  <c r="Q24" i="1" s="1"/>
  <c r="Q25" i="1" s="1"/>
  <c r="K23" i="1"/>
  <c r="K24" i="1" s="1"/>
  <c r="K25" i="1" s="1"/>
  <c r="J23" i="1"/>
  <c r="J24" i="1" s="1"/>
  <c r="J25" i="1" s="1"/>
  <c r="H23" i="1"/>
  <c r="F23" i="1"/>
  <c r="F24" i="1" s="1"/>
  <c r="F25" i="1" s="1"/>
  <c r="AW22" i="1"/>
  <c r="I20" i="1"/>
  <c r="I21" i="1" s="1"/>
  <c r="AO19" i="1"/>
  <c r="AO20" i="1" s="1"/>
  <c r="AO21" i="1" s="1"/>
  <c r="R19" i="1"/>
  <c r="R20" i="1" s="1"/>
  <c r="R21" i="1" s="1"/>
  <c r="I19" i="1"/>
  <c r="F19" i="1"/>
  <c r="F20" i="1" s="1"/>
  <c r="F21" i="1" s="1"/>
  <c r="AW18" i="1"/>
  <c r="N16" i="1"/>
  <c r="N17" i="1" s="1"/>
  <c r="J16" i="1"/>
  <c r="J17" i="1" s="1"/>
  <c r="AS15" i="1"/>
  <c r="AS16" i="1" s="1"/>
  <c r="AS17" i="1" s="1"/>
  <c r="N15" i="1"/>
  <c r="M15" i="1"/>
  <c r="M16" i="1" s="1"/>
  <c r="M17" i="1" s="1"/>
  <c r="L15" i="1"/>
  <c r="L16" i="1" s="1"/>
  <c r="L17" i="1" s="1"/>
  <c r="J15" i="1"/>
  <c r="E15" i="1"/>
  <c r="E16" i="1" s="1"/>
  <c r="E17" i="1" s="1"/>
  <c r="AW14" i="1"/>
  <c r="AH13" i="1"/>
  <c r="C13" i="1"/>
  <c r="AH12" i="1"/>
  <c r="U12" i="1"/>
  <c r="N12" i="1"/>
  <c r="C12" i="1"/>
  <c r="AQ11" i="1"/>
  <c r="AQ12" i="1" s="1"/>
  <c r="AO11" i="1"/>
  <c r="AO12" i="1" s="1"/>
  <c r="AO13" i="1" s="1"/>
  <c r="AH11" i="1"/>
  <c r="W11" i="1"/>
  <c r="W12" i="1" s="1"/>
  <c r="W13" i="1" s="1"/>
  <c r="U11" i="1"/>
  <c r="U13" i="1" s="1"/>
  <c r="R11" i="1"/>
  <c r="R12" i="1" s="1"/>
  <c r="R13" i="1" s="1"/>
  <c r="Q11" i="1"/>
  <c r="Q12" i="1" s="1"/>
  <c r="Q13" i="1" s="1"/>
  <c r="N11" i="1"/>
  <c r="K11" i="1"/>
  <c r="K12" i="1" s="1"/>
  <c r="K13" i="1" s="1"/>
  <c r="D11" i="1"/>
  <c r="D12" i="1" s="1"/>
  <c r="D13" i="1" s="1"/>
  <c r="C11" i="1"/>
  <c r="AV11" i="1" s="1"/>
  <c r="AW10" i="1"/>
  <c r="AI9" i="1"/>
  <c r="Y8" i="1"/>
  <c r="Y9" i="1" s="1"/>
  <c r="L8" i="1"/>
  <c r="L9" i="1" s="1"/>
  <c r="AP7" i="1"/>
  <c r="AP8" i="1" s="1"/>
  <c r="AP9" i="1" s="1"/>
  <c r="AI7" i="1"/>
  <c r="AI8" i="1" s="1"/>
  <c r="Y7" i="1"/>
  <c r="P7" i="1"/>
  <c r="P8" i="1" s="1"/>
  <c r="P9" i="1" s="1"/>
  <c r="N7" i="1"/>
  <c r="N8" i="1" s="1"/>
  <c r="L7" i="1"/>
  <c r="J7" i="1"/>
  <c r="J8" i="1" s="1"/>
  <c r="J9" i="1" s="1"/>
  <c r="H7" i="1"/>
  <c r="H8" i="1" s="1"/>
  <c r="H9" i="1" s="1"/>
  <c r="D7" i="1"/>
  <c r="D8" i="1" s="1"/>
  <c r="D9" i="1" s="1"/>
  <c r="AW6" i="1"/>
  <c r="AT5" i="1"/>
  <c r="AS5" i="1"/>
  <c r="AS125" i="1" s="1"/>
  <c r="AR5" i="1"/>
  <c r="AQ5" i="1"/>
  <c r="AP5" i="1"/>
  <c r="AO5" i="1"/>
  <c r="AN5" i="1"/>
  <c r="AM5" i="1"/>
  <c r="AL5" i="1"/>
  <c r="AK5" i="1"/>
  <c r="AJ5" i="1"/>
  <c r="AI5" i="1"/>
  <c r="AI73" i="1" s="1"/>
  <c r="AH5" i="1"/>
  <c r="AH37" i="1" s="1"/>
  <c r="AG5" i="1"/>
  <c r="AF5" i="1"/>
  <c r="AE5" i="1"/>
  <c r="AD5" i="1"/>
  <c r="AC5" i="1"/>
  <c r="AB5" i="1"/>
  <c r="AA5" i="1"/>
  <c r="AA49" i="1" s="1"/>
  <c r="Z5" i="1"/>
  <c r="Z45" i="1" s="1"/>
  <c r="Y5" i="1"/>
  <c r="X5" i="1"/>
  <c r="W5" i="1"/>
  <c r="V5" i="1"/>
  <c r="U5" i="1"/>
  <c r="T5" i="1"/>
  <c r="S5" i="1"/>
  <c r="R5" i="1"/>
  <c r="Q5" i="1"/>
  <c r="P5" i="1"/>
  <c r="P117" i="1" s="1"/>
  <c r="O5" i="1"/>
  <c r="N5" i="1"/>
  <c r="N105" i="1" s="1"/>
  <c r="M5" i="1"/>
  <c r="M93" i="1" s="1"/>
  <c r="L5" i="1"/>
  <c r="K5" i="1"/>
  <c r="K49" i="1" s="1"/>
  <c r="J5" i="1"/>
  <c r="J109" i="1" s="1"/>
  <c r="I5" i="1"/>
  <c r="I45" i="1" s="1"/>
  <c r="H5" i="1"/>
  <c r="G5" i="1"/>
  <c r="F5" i="1"/>
  <c r="E5" i="1"/>
  <c r="D5" i="1"/>
  <c r="C5" i="1"/>
  <c r="C93" i="1" s="1"/>
  <c r="AV25" i="1" l="1"/>
  <c r="AV21" i="1"/>
  <c r="AV81" i="1"/>
  <c r="AV65" i="1"/>
  <c r="AV105" i="1"/>
  <c r="AV93" i="1"/>
  <c r="AV69" i="1"/>
  <c r="AV41" i="1"/>
  <c r="AV17" i="1"/>
  <c r="N9" i="1"/>
  <c r="AV9" i="1" s="1"/>
  <c r="AQ13" i="1"/>
  <c r="E29" i="1"/>
  <c r="D44" i="1"/>
  <c r="U44" i="1"/>
  <c r="AP44" i="1"/>
  <c r="Q45" i="1"/>
  <c r="AJ45" i="1"/>
  <c r="AV47" i="1"/>
  <c r="N48" i="1"/>
  <c r="AK48" i="1"/>
  <c r="J49" i="1"/>
  <c r="AV49" i="1" s="1"/>
  <c r="R49" i="1"/>
  <c r="AR49" i="1"/>
  <c r="C53" i="1"/>
  <c r="AV53" i="1" s="1"/>
  <c r="AS56" i="1"/>
  <c r="C61" i="1"/>
  <c r="C68" i="1"/>
  <c r="C72" i="1"/>
  <c r="C73" i="1" s="1"/>
  <c r="AV73" i="1" s="1"/>
  <c r="H108" i="1"/>
  <c r="H109" i="1" s="1"/>
  <c r="N113" i="1"/>
  <c r="AS113" i="1"/>
  <c r="M121" i="1"/>
  <c r="AT121" i="1"/>
  <c r="M124" i="1"/>
  <c r="K125" i="1"/>
  <c r="AV125" i="1" s="1"/>
  <c r="N13" i="1"/>
  <c r="AV13" i="1" s="1"/>
  <c r="AV15" i="1"/>
  <c r="K29" i="1"/>
  <c r="I37" i="1"/>
  <c r="AV37" i="1" s="1"/>
  <c r="D45" i="1"/>
  <c r="AV45" i="1" s="1"/>
  <c r="O96" i="1"/>
  <c r="O97" i="1" s="1"/>
  <c r="AV97" i="1" s="1"/>
  <c r="C101" i="1"/>
  <c r="AV101" i="1" s="1"/>
  <c r="AV7" i="1"/>
  <c r="AS29" i="1"/>
  <c r="AP37" i="1"/>
  <c r="M77" i="1"/>
  <c r="AV77" i="1" s="1"/>
  <c r="AS85" i="1"/>
  <c r="AV85" i="1" s="1"/>
  <c r="AF109" i="1"/>
  <c r="I116" i="1"/>
  <c r="I117" i="1" s="1"/>
  <c r="AV117" i="1" s="1"/>
  <c r="R36" i="1"/>
  <c r="J44" i="1"/>
  <c r="AC44" i="1"/>
  <c r="I48" i="1"/>
  <c r="Q48" i="1"/>
  <c r="AQ48" i="1"/>
  <c r="M49" i="1"/>
  <c r="AI49" i="1"/>
  <c r="AV87" i="1"/>
  <c r="M89" i="1"/>
  <c r="AV89" i="1" s="1"/>
  <c r="AV91" i="1"/>
  <c r="AT92" i="1"/>
  <c r="D113" i="1"/>
  <c r="S121" i="1"/>
  <c r="C129" i="1"/>
  <c r="AV129" i="1" s="1"/>
  <c r="AV19" i="1"/>
  <c r="AV23" i="1"/>
  <c r="AV27" i="1"/>
  <c r="L44" i="1"/>
  <c r="AG44" i="1"/>
  <c r="AR61" i="1"/>
  <c r="AV63" i="1"/>
  <c r="AV103" i="1"/>
  <c r="AV111" i="1"/>
  <c r="C121" i="1"/>
  <c r="AV109" i="1" l="1"/>
  <c r="AV113" i="1"/>
  <c r="AV29" i="1"/>
  <c r="AV121" i="1"/>
  <c r="AV61" i="1"/>
  <c r="AN131" i="1" l="1"/>
  <c r="AN132" i="1" s="1"/>
  <c r="AF131" i="1"/>
  <c r="AF132" i="1" s="1"/>
  <c r="AF133" i="1" s="1"/>
  <c r="U131" i="1"/>
  <c r="U132" i="1" s="1"/>
  <c r="U133" i="1" s="1"/>
  <c r="C131" i="1"/>
  <c r="C133" i="1" s="1"/>
  <c r="AW130" i="1"/>
  <c r="AV131" i="1" l="1"/>
  <c r="C132" i="1"/>
  <c r="AN133" i="1"/>
  <c r="AV133" i="1" s="1"/>
</calcChain>
</file>

<file path=xl/sharedStrings.xml><?xml version="1.0" encoding="utf-8"?>
<sst xmlns="http://schemas.openxmlformats.org/spreadsheetml/2006/main" count="212" uniqueCount="87">
  <si>
    <t>Spēles "Sprints2" reitings</t>
  </si>
  <si>
    <t>Norises laiks 19.10.2020-29.01.2021</t>
  </si>
  <si>
    <t>Novaturas</t>
  </si>
  <si>
    <t>SAB</t>
  </si>
  <si>
    <t>Olainfarm</t>
  </si>
  <si>
    <t>BHF</t>
  </si>
  <si>
    <t>INVL Tech</t>
  </si>
  <si>
    <t>Coop Bank</t>
  </si>
  <si>
    <t>Auga</t>
  </si>
  <si>
    <t>SAF</t>
  </si>
  <si>
    <t>Silvano Fashion</t>
  </si>
  <si>
    <t>Hansamatrix</t>
  </si>
  <si>
    <t>Tallink Grupp</t>
  </si>
  <si>
    <t>VSS</t>
  </si>
  <si>
    <t>Eften</t>
  </si>
  <si>
    <t>LHV</t>
  </si>
  <si>
    <t>PZV</t>
  </si>
  <si>
    <t>TKM</t>
  </si>
  <si>
    <t>Tallinna Sadam</t>
  </si>
  <si>
    <t>Tallinna Vesi</t>
  </si>
  <si>
    <t>Telia Lietuva</t>
  </si>
  <si>
    <t>Klaipedos nafta</t>
  </si>
  <si>
    <t>Grigeo</t>
  </si>
  <si>
    <t>LG</t>
  </si>
  <si>
    <t>LB</t>
  </si>
  <si>
    <t>VP</t>
  </si>
  <si>
    <t>PTR</t>
  </si>
  <si>
    <t>PRFoods</t>
  </si>
  <si>
    <t>Vilniaus baldai</t>
  </si>
  <si>
    <t>Rokiskio Suris</t>
  </si>
  <si>
    <t>ZP</t>
  </si>
  <si>
    <t>Grindeks</t>
  </si>
  <si>
    <t>Harju Elekter</t>
  </si>
  <si>
    <t>Linas Agro</t>
  </si>
  <si>
    <t>Madara</t>
  </si>
  <si>
    <t>Nordecon</t>
  </si>
  <si>
    <t>Baltika</t>
  </si>
  <si>
    <t>Ambergrid</t>
  </si>
  <si>
    <t>RKB</t>
  </si>
  <si>
    <t>INVL Baltic Real Estate</t>
  </si>
  <si>
    <t>Ekspress Grupp</t>
  </si>
  <si>
    <t>Merko Ehitus</t>
  </si>
  <si>
    <t>Pro Kapital Group</t>
  </si>
  <si>
    <t>Arco Vara</t>
  </si>
  <si>
    <t>Ignitis grupe</t>
  </si>
  <si>
    <t>Apranga</t>
  </si>
  <si>
    <t>Cash</t>
  </si>
  <si>
    <t>Sākuma cena</t>
  </si>
  <si>
    <t>Pēdējā cena</t>
  </si>
  <si>
    <t>Kopā (EUR)</t>
  </si>
  <si>
    <t>% izmaiņas</t>
  </si>
  <si>
    <t>MB</t>
  </si>
  <si>
    <t>%</t>
  </si>
  <si>
    <t>EUR in</t>
  </si>
  <si>
    <t>sk.</t>
  </si>
  <si>
    <t>EUR ir</t>
  </si>
  <si>
    <t>AndrisK</t>
  </si>
  <si>
    <t>Oj2020</t>
  </si>
  <si>
    <t>BullBear</t>
  </si>
  <si>
    <t>RičuRačuMeistars</t>
  </si>
  <si>
    <t>Rinaldoo</t>
  </si>
  <si>
    <t>Boriss</t>
  </si>
  <si>
    <t>GirtsK</t>
  </si>
  <si>
    <t>Piebaldzens</t>
  </si>
  <si>
    <t>Eksports</t>
  </si>
  <si>
    <t>Kihots</t>
  </si>
  <si>
    <t>Millers</t>
  </si>
  <si>
    <t>ne zi nu</t>
  </si>
  <si>
    <t>Viesturs</t>
  </si>
  <si>
    <t>Elbruss</t>
  </si>
  <si>
    <t>Marsels</t>
  </si>
  <si>
    <t>Mahans</t>
  </si>
  <si>
    <t>2020Jaunaisinvestors</t>
  </si>
  <si>
    <t>Gate</t>
  </si>
  <si>
    <t>Sportists</t>
  </si>
  <si>
    <t>megabyte98</t>
  </si>
  <si>
    <t>Auris</t>
  </si>
  <si>
    <t>Buz15</t>
  </si>
  <si>
    <t>Assets</t>
  </si>
  <si>
    <t>Mr. Eko</t>
  </si>
  <si>
    <t>Charles</t>
  </si>
  <si>
    <t>Valdo</t>
  </si>
  <si>
    <t>kristapz</t>
  </si>
  <si>
    <t>VitRex</t>
  </si>
  <si>
    <t>Gmans</t>
  </si>
  <si>
    <t>CeleronS</t>
  </si>
  <si>
    <t>Pēdejo reizi atjaunots: 18.12.2020 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</si>
</sst>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* #,##0_-;\-* #,##0_-;_-* &quot;-&quot;??_-;_-@_-"/>
    <numFmt numFmtId="165" formatCode="0.000"/>
    <numFmt numFmtId="166" formatCode="0.0000"/>
    <numFmt numFmtId="167" formatCode="0.0%"/>
    <numFmt numFmtId="168" formatCode="_-* #,##0_-;\-* #,##0_-;_-* &quot;-&quot;?_-;_-@_-"/>
    <numFmt numFmtId="169" formatCode="_-* #,##0_-;\-* #,##0_-;_-* &quot;-&quot;???_-;_-@_-"/>
    <numFmt numFmtId="170" formatCode="_-* #,##0_-;\-* #,##0_-;_-* &quot;-&quot;????_-;_-@_-"/>
    <numFmt numFmtId="171" formatCode="0.0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9"/>
      <color rgb="FFFF0000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9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/>
    <xf numFmtId="0" fontId="3" fillId="0" borderId="0" xfId="0" applyFont="1"/>
    <xf numFmtId="164" fontId="4" fillId="0" borderId="0" xfId="1" applyNumberFormat="1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165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7" fontId="4" fillId="0" borderId="0" xfId="2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5" fillId="0" borderId="8" xfId="1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8" fontId="4" fillId="0" borderId="8" xfId="0" applyNumberFormat="1" applyFont="1" applyBorder="1" applyAlignment="1">
      <alignment horizontal="center" vertical="center"/>
    </xf>
    <xf numFmtId="169" fontId="5" fillId="0" borderId="8" xfId="0" applyNumberFormat="1" applyFont="1" applyBorder="1" applyAlignment="1">
      <alignment horizontal="center" vertical="center"/>
    </xf>
    <xf numFmtId="170" fontId="5" fillId="0" borderId="8" xfId="0" applyNumberFormat="1" applyFont="1" applyBorder="1" applyAlignment="1">
      <alignment horizontal="center" vertical="center"/>
    </xf>
    <xf numFmtId="171" fontId="4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0" xfId="1" applyNumberFormat="1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4" fillId="0" borderId="0" xfId="1" applyNumberFormat="1" applyFont="1" applyAlignment="1">
      <alignment horizontal="left"/>
    </xf>
    <xf numFmtId="0" fontId="4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3"/>
  <sheetViews>
    <sheetView tabSelected="1" workbookViewId="0">
      <selection sqref="A1:AW129"/>
    </sheetView>
  </sheetViews>
  <sheetFormatPr defaultRowHeight="15" x14ac:dyDescent="0.25"/>
  <sheetData>
    <row r="1" spans="1:49" x14ac:dyDescent="0.25">
      <c r="A1" s="46" t="s">
        <v>0</v>
      </c>
      <c r="B1" s="46"/>
      <c r="C1" s="46"/>
      <c r="D1" s="47" t="s">
        <v>86</v>
      </c>
      <c r="E1" s="47"/>
      <c r="F1" s="47"/>
      <c r="G1" s="47"/>
      <c r="H1" s="47"/>
      <c r="I1" s="48" t="s">
        <v>1</v>
      </c>
      <c r="J1" s="48"/>
      <c r="K1" s="48"/>
      <c r="L1" s="48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9" ht="48" x14ac:dyDescent="0.25">
      <c r="A2" s="36">
        <v>100000</v>
      </c>
      <c r="B2" s="3"/>
      <c r="C2" s="4" t="s">
        <v>2</v>
      </c>
      <c r="D2" s="4" t="s">
        <v>3</v>
      </c>
      <c r="E2" s="4" t="s">
        <v>4</v>
      </c>
      <c r="F2" s="5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5" t="s">
        <v>22</v>
      </c>
      <c r="X2" s="5" t="s">
        <v>23</v>
      </c>
      <c r="Y2" s="5" t="s">
        <v>24</v>
      </c>
      <c r="Z2" s="5" t="s">
        <v>25</v>
      </c>
      <c r="AA2" s="5" t="s">
        <v>26</v>
      </c>
      <c r="AB2" s="5" t="s">
        <v>27</v>
      </c>
      <c r="AC2" s="4" t="s">
        <v>28</v>
      </c>
      <c r="AD2" s="4" t="s">
        <v>29</v>
      </c>
      <c r="AE2" s="5" t="s">
        <v>30</v>
      </c>
      <c r="AF2" s="5" t="s">
        <v>31</v>
      </c>
      <c r="AG2" s="4" t="s">
        <v>32</v>
      </c>
      <c r="AH2" s="4" t="s">
        <v>33</v>
      </c>
      <c r="AI2" s="5" t="s">
        <v>34</v>
      </c>
      <c r="AJ2" s="5" t="s">
        <v>35</v>
      </c>
      <c r="AK2" s="5" t="s">
        <v>36</v>
      </c>
      <c r="AL2" s="5" t="s">
        <v>37</v>
      </c>
      <c r="AM2" s="5" t="s">
        <v>38</v>
      </c>
      <c r="AN2" s="4" t="s">
        <v>39</v>
      </c>
      <c r="AO2" s="4" t="s">
        <v>40</v>
      </c>
      <c r="AP2" s="4" t="s">
        <v>41</v>
      </c>
      <c r="AQ2" s="4" t="s">
        <v>42</v>
      </c>
      <c r="AR2" s="4" t="s">
        <v>43</v>
      </c>
      <c r="AS2" s="4" t="s">
        <v>44</v>
      </c>
      <c r="AT2" s="5" t="s">
        <v>45</v>
      </c>
      <c r="AU2" s="5" t="s">
        <v>46</v>
      </c>
      <c r="AV2" s="6"/>
    </row>
    <row r="3" spans="1:49" x14ac:dyDescent="0.25">
      <c r="A3" s="49" t="s">
        <v>47</v>
      </c>
      <c r="B3" s="49"/>
      <c r="C3" s="4">
        <v>1.9</v>
      </c>
      <c r="D3" s="7">
        <v>0.43</v>
      </c>
      <c r="E3" s="4">
        <v>7.28</v>
      </c>
      <c r="F3" s="5">
        <v>1.1548</v>
      </c>
      <c r="G3" s="4">
        <v>2.04</v>
      </c>
      <c r="H3" s="4">
        <v>1.07</v>
      </c>
      <c r="I3" s="4">
        <v>0.44800000000000001</v>
      </c>
      <c r="J3" s="4">
        <v>3.68</v>
      </c>
      <c r="K3" s="4">
        <v>1.51</v>
      </c>
      <c r="L3" s="4">
        <v>7.65</v>
      </c>
      <c r="M3" s="4">
        <v>0.64</v>
      </c>
      <c r="N3" s="5">
        <v>1.65</v>
      </c>
      <c r="O3" s="5">
        <v>17.3</v>
      </c>
      <c r="P3" s="5">
        <v>13.55</v>
      </c>
      <c r="Q3" s="5">
        <v>1.27</v>
      </c>
      <c r="R3" s="5">
        <v>8.52</v>
      </c>
      <c r="S3" s="4">
        <v>1.7050000000000001</v>
      </c>
      <c r="T3" s="4">
        <v>12.8</v>
      </c>
      <c r="U3" s="4">
        <v>1.575</v>
      </c>
      <c r="V3" s="4">
        <v>0.32600000000000001</v>
      </c>
      <c r="W3" s="5">
        <v>1.2649999999999999</v>
      </c>
      <c r="X3" s="5">
        <v>10.4</v>
      </c>
      <c r="Y3" s="5">
        <v>8.9499999999999993</v>
      </c>
      <c r="Z3" s="5">
        <v>1.95</v>
      </c>
      <c r="AA3" s="5">
        <v>0.56499999999999995</v>
      </c>
      <c r="AB3" s="5">
        <v>0.38</v>
      </c>
      <c r="AC3" s="5">
        <v>9.15</v>
      </c>
      <c r="AD3" s="5">
        <v>2.64</v>
      </c>
      <c r="AE3" s="5">
        <v>1.86</v>
      </c>
      <c r="AF3" s="5">
        <v>15</v>
      </c>
      <c r="AG3" s="4">
        <v>4.57</v>
      </c>
      <c r="AH3" s="4">
        <v>0.61499999999999999</v>
      </c>
      <c r="AI3" s="5">
        <v>12.9</v>
      </c>
      <c r="AJ3" s="5">
        <v>1.0900000000000001</v>
      </c>
      <c r="AK3" s="5">
        <v>0.13350000000000001</v>
      </c>
      <c r="AL3" s="5">
        <v>0.93</v>
      </c>
      <c r="AM3" s="5">
        <v>0.11700000000000001</v>
      </c>
      <c r="AN3" s="5">
        <v>1.95</v>
      </c>
      <c r="AO3" s="4">
        <v>0.63</v>
      </c>
      <c r="AP3" s="4">
        <v>8.9600000000000009</v>
      </c>
      <c r="AQ3" s="4">
        <v>0.78</v>
      </c>
      <c r="AR3" s="4">
        <v>1.1499999999999999</v>
      </c>
      <c r="AS3" s="4">
        <v>21.7</v>
      </c>
      <c r="AT3" s="5">
        <v>1.605</v>
      </c>
      <c r="AU3" s="5">
        <v>1</v>
      </c>
      <c r="AV3" s="6"/>
    </row>
    <row r="4" spans="1:49" x14ac:dyDescent="0.25">
      <c r="A4" s="50" t="s">
        <v>48</v>
      </c>
      <c r="B4" s="50"/>
      <c r="C4" s="8">
        <v>2.94</v>
      </c>
      <c r="D4" s="9">
        <v>0.502</v>
      </c>
      <c r="E4" s="8">
        <v>7.28</v>
      </c>
      <c r="F4" s="34">
        <v>1.1599999999999999</v>
      </c>
      <c r="G4" s="10">
        <v>2.08</v>
      </c>
      <c r="H4" s="8">
        <v>1.1579999999999999</v>
      </c>
      <c r="I4" s="9">
        <v>0.44400000000000001</v>
      </c>
      <c r="J4" s="8">
        <v>4.7</v>
      </c>
      <c r="K4" s="8">
        <v>1.59</v>
      </c>
      <c r="L4" s="10">
        <v>7.7</v>
      </c>
      <c r="M4" s="8">
        <v>0.72599999999999998</v>
      </c>
      <c r="N4" s="10">
        <v>1.59</v>
      </c>
      <c r="O4" s="8">
        <v>18.899999999999999</v>
      </c>
      <c r="P4" s="8">
        <v>19.2</v>
      </c>
      <c r="Q4" s="10">
        <v>1.33</v>
      </c>
      <c r="R4" s="10">
        <v>9.1</v>
      </c>
      <c r="S4" s="8">
        <v>1.7949999999999999</v>
      </c>
      <c r="T4" s="8">
        <v>13.15</v>
      </c>
      <c r="U4" s="8">
        <v>1.825</v>
      </c>
      <c r="V4" s="8">
        <v>0.31900000000000001</v>
      </c>
      <c r="W4" s="8">
        <v>1.24</v>
      </c>
      <c r="X4" s="8">
        <v>10.6</v>
      </c>
      <c r="Y4" s="8">
        <v>8.75</v>
      </c>
      <c r="Z4" s="8">
        <v>2.2999999999999998</v>
      </c>
      <c r="AA4" s="8">
        <v>0.56000000000000005</v>
      </c>
      <c r="AB4" s="8">
        <v>0.378</v>
      </c>
      <c r="AC4" s="8">
        <v>9.5</v>
      </c>
      <c r="AD4" s="8">
        <v>2.76</v>
      </c>
      <c r="AE4" s="8">
        <v>1.83</v>
      </c>
      <c r="AF4" s="8">
        <v>14.1</v>
      </c>
      <c r="AG4" s="8">
        <v>5.0599999999999996</v>
      </c>
      <c r="AH4" s="8">
        <v>0.63500000000000001</v>
      </c>
      <c r="AI4" s="8">
        <v>15.9</v>
      </c>
      <c r="AJ4" s="8">
        <v>1.1399999999999999</v>
      </c>
      <c r="AK4" s="8">
        <v>0.215</v>
      </c>
      <c r="AL4" s="8">
        <v>0.96</v>
      </c>
      <c r="AM4" s="8">
        <v>0.11600000000000001</v>
      </c>
      <c r="AN4" s="8">
        <v>2.14</v>
      </c>
      <c r="AO4" s="8">
        <v>0.67</v>
      </c>
      <c r="AP4" s="8">
        <v>9.4</v>
      </c>
      <c r="AQ4" s="8">
        <v>0.71</v>
      </c>
      <c r="AR4" s="11">
        <v>1.24</v>
      </c>
      <c r="AS4" s="8">
        <v>20.149999999999999</v>
      </c>
      <c r="AT4" s="8">
        <v>1.59</v>
      </c>
      <c r="AU4" s="8">
        <v>1</v>
      </c>
      <c r="AV4" s="6" t="s">
        <v>49</v>
      </c>
    </row>
    <row r="5" spans="1:49" ht="15.75" thickBot="1" x14ac:dyDescent="0.3">
      <c r="A5" s="6" t="s">
        <v>50</v>
      </c>
      <c r="B5" s="6"/>
      <c r="C5" s="12">
        <f>(C4-C3)/C3</f>
        <v>0.54736842105263162</v>
      </c>
      <c r="D5" s="12">
        <f t="shared" ref="D5:AT5" si="0">(D4-D3)/D3</f>
        <v>0.1674418604651163</v>
      </c>
      <c r="E5" s="12">
        <f t="shared" si="0"/>
        <v>0</v>
      </c>
      <c r="F5" s="12">
        <f t="shared" si="0"/>
        <v>4.5029442327674677E-3</v>
      </c>
      <c r="G5" s="12">
        <f t="shared" si="0"/>
        <v>1.9607843137254919E-2</v>
      </c>
      <c r="H5" s="12">
        <f t="shared" si="0"/>
        <v>8.224299065420547E-2</v>
      </c>
      <c r="I5" s="12">
        <f t="shared" si="0"/>
        <v>-8.9285714285714367E-3</v>
      </c>
      <c r="J5" s="12">
        <f t="shared" si="0"/>
        <v>0.27717391304347827</v>
      </c>
      <c r="K5" s="12">
        <f t="shared" si="0"/>
        <v>5.2980132450331174E-2</v>
      </c>
      <c r="L5" s="12">
        <f t="shared" si="0"/>
        <v>6.5359477124182774E-3</v>
      </c>
      <c r="M5" s="12">
        <f t="shared" si="0"/>
        <v>0.13437499999999994</v>
      </c>
      <c r="N5" s="12">
        <f t="shared" si="0"/>
        <v>-3.6363636363636265E-2</v>
      </c>
      <c r="O5" s="12">
        <f t="shared" si="0"/>
        <v>9.2485549132947847E-2</v>
      </c>
      <c r="P5" s="12">
        <f t="shared" si="0"/>
        <v>0.41697416974169726</v>
      </c>
      <c r="Q5" s="12">
        <f t="shared" si="0"/>
        <v>4.7244094488189017E-2</v>
      </c>
      <c r="R5" s="12">
        <f t="shared" si="0"/>
        <v>6.807511737089203E-2</v>
      </c>
      <c r="S5" s="12">
        <f t="shared" si="0"/>
        <v>5.2785923753665601E-2</v>
      </c>
      <c r="T5" s="12">
        <f t="shared" si="0"/>
        <v>2.7343749999999972E-2</v>
      </c>
      <c r="U5" s="12">
        <f t="shared" si="0"/>
        <v>0.15873015873015872</v>
      </c>
      <c r="V5" s="12">
        <f t="shared" si="0"/>
        <v>-2.1472392638036828E-2</v>
      </c>
      <c r="W5" s="12">
        <f t="shared" si="0"/>
        <v>-1.9762845849802303E-2</v>
      </c>
      <c r="X5" s="12">
        <f t="shared" si="0"/>
        <v>1.9230769230769162E-2</v>
      </c>
      <c r="Y5" s="12">
        <f t="shared" si="0"/>
        <v>-2.234636871508372E-2</v>
      </c>
      <c r="Z5" s="12">
        <f t="shared" si="0"/>
        <v>0.17948717948717943</v>
      </c>
      <c r="AA5" s="12">
        <f t="shared" si="0"/>
        <v>-8.8495575221237063E-3</v>
      </c>
      <c r="AB5" s="12">
        <f t="shared" si="0"/>
        <v>-5.2631578947368463E-3</v>
      </c>
      <c r="AC5" s="12">
        <f t="shared" si="0"/>
        <v>3.8251366120218538E-2</v>
      </c>
      <c r="AD5" s="12">
        <f t="shared" si="0"/>
        <v>4.5454545454545324E-2</v>
      </c>
      <c r="AE5" s="12">
        <f t="shared" si="0"/>
        <v>-1.612903225806453E-2</v>
      </c>
      <c r="AF5" s="12">
        <f t="shared" si="0"/>
        <v>-6.0000000000000026E-2</v>
      </c>
      <c r="AG5" s="12">
        <f t="shared" si="0"/>
        <v>0.10722100656455127</v>
      </c>
      <c r="AH5" s="12">
        <f t="shared" si="0"/>
        <v>3.2520325203252064E-2</v>
      </c>
      <c r="AI5" s="12">
        <f t="shared" si="0"/>
        <v>0.23255813953488372</v>
      </c>
      <c r="AJ5" s="12">
        <f t="shared" si="0"/>
        <v>4.5871559633027359E-2</v>
      </c>
      <c r="AK5" s="12">
        <f t="shared" si="0"/>
        <v>0.61048689138576773</v>
      </c>
      <c r="AL5" s="12">
        <f t="shared" si="0"/>
        <v>3.2258064516128941E-2</v>
      </c>
      <c r="AM5" s="12">
        <f t="shared" si="0"/>
        <v>-8.5470085470085548E-3</v>
      </c>
      <c r="AN5" s="12">
        <f t="shared" si="0"/>
        <v>9.743589743589752E-2</v>
      </c>
      <c r="AO5" s="12">
        <f t="shared" si="0"/>
        <v>6.3492063492063544E-2</v>
      </c>
      <c r="AP5" s="12">
        <f t="shared" si="0"/>
        <v>4.9107142857142794E-2</v>
      </c>
      <c r="AQ5" s="12">
        <f t="shared" si="0"/>
        <v>-8.9743589743589813E-2</v>
      </c>
      <c r="AR5" s="12">
        <f t="shared" si="0"/>
        <v>7.8260869565217467E-2</v>
      </c>
      <c r="AS5" s="12">
        <f t="shared" si="0"/>
        <v>-7.1428571428571466E-2</v>
      </c>
      <c r="AT5" s="12">
        <f t="shared" si="0"/>
        <v>-9.3457943925233031E-3</v>
      </c>
      <c r="AU5" s="6"/>
      <c r="AV5" s="6"/>
    </row>
    <row r="6" spans="1:49" x14ac:dyDescent="0.25">
      <c r="A6" s="37" t="s">
        <v>51</v>
      </c>
      <c r="B6" s="13" t="s">
        <v>52</v>
      </c>
      <c r="C6" s="13"/>
      <c r="D6" s="13">
        <v>10</v>
      </c>
      <c r="E6" s="13"/>
      <c r="F6" s="13"/>
      <c r="G6" s="13"/>
      <c r="H6" s="13">
        <v>10</v>
      </c>
      <c r="I6" s="13"/>
      <c r="J6" s="13">
        <v>10</v>
      </c>
      <c r="K6" s="13"/>
      <c r="L6" s="13">
        <v>10</v>
      </c>
      <c r="M6" s="13"/>
      <c r="N6" s="14">
        <v>15</v>
      </c>
      <c r="O6" s="13"/>
      <c r="P6" s="13">
        <v>15</v>
      </c>
      <c r="Q6" s="13"/>
      <c r="R6" s="13"/>
      <c r="S6" s="13"/>
      <c r="T6" s="13"/>
      <c r="U6" s="13"/>
      <c r="V6" s="13"/>
      <c r="W6" s="13"/>
      <c r="X6" s="13"/>
      <c r="Y6" s="13">
        <v>5</v>
      </c>
      <c r="Z6" s="13"/>
      <c r="AA6" s="13"/>
      <c r="AB6" s="13"/>
      <c r="AC6" s="13"/>
      <c r="AD6" s="13"/>
      <c r="AE6" s="13"/>
      <c r="AF6" s="13"/>
      <c r="AG6" s="13"/>
      <c r="AH6" s="13"/>
      <c r="AI6" s="14">
        <v>15</v>
      </c>
      <c r="AJ6" s="14"/>
      <c r="AK6" s="14"/>
      <c r="AL6" s="14"/>
      <c r="AM6" s="14"/>
      <c r="AN6" s="13"/>
      <c r="AO6" s="13"/>
      <c r="AP6" s="13">
        <v>10</v>
      </c>
      <c r="AQ6" s="13"/>
      <c r="AR6" s="13"/>
      <c r="AS6" s="13"/>
      <c r="AT6" s="13"/>
      <c r="AU6" s="13"/>
      <c r="AV6" s="15"/>
      <c r="AW6" s="37" t="str">
        <f>A6</f>
        <v>MB</v>
      </c>
    </row>
    <row r="7" spans="1:49" x14ac:dyDescent="0.25">
      <c r="A7" s="38"/>
      <c r="B7" s="16" t="s">
        <v>53</v>
      </c>
      <c r="C7" s="17"/>
      <c r="D7" s="17">
        <f t="shared" ref="D7:N7" si="1">$A$2*D6/100</f>
        <v>10000</v>
      </c>
      <c r="E7" s="17"/>
      <c r="F7" s="17"/>
      <c r="G7" s="17"/>
      <c r="H7" s="17">
        <f t="shared" si="1"/>
        <v>10000</v>
      </c>
      <c r="I7" s="17"/>
      <c r="J7" s="17">
        <f t="shared" si="1"/>
        <v>10000</v>
      </c>
      <c r="K7" s="17"/>
      <c r="L7" s="17">
        <f t="shared" si="1"/>
        <v>10000</v>
      </c>
      <c r="M7" s="16"/>
      <c r="N7" s="17">
        <f t="shared" si="1"/>
        <v>15000</v>
      </c>
      <c r="O7" s="16"/>
      <c r="P7" s="17">
        <f t="shared" ref="P7" si="2">$A$2*P6/100</f>
        <v>15000</v>
      </c>
      <c r="Q7" s="16"/>
      <c r="R7" s="16"/>
      <c r="S7" s="16"/>
      <c r="T7" s="16"/>
      <c r="U7" s="16"/>
      <c r="V7" s="16"/>
      <c r="W7" s="16"/>
      <c r="X7" s="16"/>
      <c r="Y7" s="17">
        <f t="shared" ref="Y7" si="3">$A$2*Y6/100</f>
        <v>5000</v>
      </c>
      <c r="Z7" s="17"/>
      <c r="AA7" s="17"/>
      <c r="AB7" s="17"/>
      <c r="AC7" s="17"/>
      <c r="AD7" s="17"/>
      <c r="AE7" s="17"/>
      <c r="AF7" s="16"/>
      <c r="AG7" s="16"/>
      <c r="AH7" s="16"/>
      <c r="AI7" s="17">
        <f t="shared" ref="AI7" si="4">$A$2*AI6/100</f>
        <v>15000</v>
      </c>
      <c r="AJ7" s="17"/>
      <c r="AK7" s="17"/>
      <c r="AL7" s="17"/>
      <c r="AM7" s="17"/>
      <c r="AN7" s="16"/>
      <c r="AO7" s="16"/>
      <c r="AP7" s="17">
        <f t="shared" ref="AP7" si="5">$A$2*AP6/100</f>
        <v>10000</v>
      </c>
      <c r="AQ7" s="16"/>
      <c r="AR7" s="16"/>
      <c r="AS7" s="16"/>
      <c r="AT7" s="16"/>
      <c r="AU7" s="16"/>
      <c r="AV7" s="18">
        <f>SUM(C7:AU7)</f>
        <v>100000</v>
      </c>
      <c r="AW7" s="38"/>
    </row>
    <row r="8" spans="1:49" x14ac:dyDescent="0.25">
      <c r="A8" s="38"/>
      <c r="B8" s="16" t="s">
        <v>54</v>
      </c>
      <c r="C8" s="19"/>
      <c r="D8" s="19">
        <f t="shared" ref="D8:N8" si="6">D7/D3</f>
        <v>23255.813953488374</v>
      </c>
      <c r="E8" s="19"/>
      <c r="F8" s="19"/>
      <c r="G8" s="19"/>
      <c r="H8" s="19">
        <f t="shared" si="6"/>
        <v>9345.7943925233631</v>
      </c>
      <c r="I8" s="19"/>
      <c r="J8" s="19">
        <f t="shared" si="6"/>
        <v>2717.391304347826</v>
      </c>
      <c r="K8" s="19"/>
      <c r="L8" s="19">
        <f t="shared" si="6"/>
        <v>1307.18954248366</v>
      </c>
      <c r="M8" s="16"/>
      <c r="N8" s="19">
        <f t="shared" si="6"/>
        <v>9090.9090909090919</v>
      </c>
      <c r="O8" s="16"/>
      <c r="P8" s="19">
        <f t="shared" ref="P8" si="7">P7/P3</f>
        <v>1107.011070110701</v>
      </c>
      <c r="Q8" s="16"/>
      <c r="R8" s="16"/>
      <c r="S8" s="16"/>
      <c r="T8" s="16"/>
      <c r="U8" s="16"/>
      <c r="V8" s="16"/>
      <c r="W8" s="16"/>
      <c r="X8" s="16"/>
      <c r="Y8" s="19">
        <f t="shared" ref="Y8" si="8">Y7/Y3</f>
        <v>558.65921787709499</v>
      </c>
      <c r="Z8" s="19"/>
      <c r="AA8" s="19"/>
      <c r="AB8" s="19"/>
      <c r="AC8" s="19"/>
      <c r="AD8" s="19"/>
      <c r="AE8" s="19"/>
      <c r="AF8" s="16"/>
      <c r="AG8" s="16"/>
      <c r="AH8" s="16"/>
      <c r="AI8" s="19">
        <f t="shared" ref="AI8" si="9">AI7/AI3</f>
        <v>1162.7906976744187</v>
      </c>
      <c r="AJ8" s="19"/>
      <c r="AK8" s="19"/>
      <c r="AL8" s="19"/>
      <c r="AM8" s="19"/>
      <c r="AN8" s="16"/>
      <c r="AO8" s="16"/>
      <c r="AP8" s="19">
        <f t="shared" ref="AP8" si="10">AP7/AP3</f>
        <v>1116.0714285714284</v>
      </c>
      <c r="AQ8" s="16"/>
      <c r="AR8" s="16"/>
      <c r="AS8" s="16"/>
      <c r="AT8" s="16"/>
      <c r="AU8" s="16"/>
      <c r="AV8" s="20"/>
      <c r="AW8" s="38"/>
    </row>
    <row r="9" spans="1:49" ht="15.75" thickBot="1" x14ac:dyDescent="0.3">
      <c r="A9" s="39"/>
      <c r="B9" s="21" t="s">
        <v>55</v>
      </c>
      <c r="C9" s="22"/>
      <c r="D9" s="22">
        <f>D8*$D$4</f>
        <v>11674.418604651164</v>
      </c>
      <c r="E9" s="22"/>
      <c r="F9" s="22"/>
      <c r="G9" s="22"/>
      <c r="H9" s="22">
        <f>H8*$H$4</f>
        <v>10822.429906542053</v>
      </c>
      <c r="I9" s="22"/>
      <c r="J9" s="22">
        <f>J8*$J$4</f>
        <v>12771.739130434782</v>
      </c>
      <c r="K9" s="22"/>
      <c r="L9" s="22">
        <f>L8*$L$4</f>
        <v>10065.359477124182</v>
      </c>
      <c r="M9" s="21"/>
      <c r="N9" s="22">
        <f>(N7*N5*-1)+N7</f>
        <v>15545.454545454544</v>
      </c>
      <c r="O9" s="21"/>
      <c r="P9" s="22">
        <f>P8*$P$4</f>
        <v>21254.61254612546</v>
      </c>
      <c r="Q9" s="21"/>
      <c r="R9" s="21"/>
      <c r="S9" s="21"/>
      <c r="T9" s="21"/>
      <c r="U9" s="21"/>
      <c r="V9" s="21"/>
      <c r="W9" s="21"/>
      <c r="X9" s="21"/>
      <c r="Y9" s="22">
        <f>Y8*$Y$4</f>
        <v>4888.2681564245813</v>
      </c>
      <c r="Z9" s="22"/>
      <c r="AA9" s="22"/>
      <c r="AB9" s="22"/>
      <c r="AC9" s="22"/>
      <c r="AD9" s="22"/>
      <c r="AE9" s="22"/>
      <c r="AF9" s="21"/>
      <c r="AG9" s="21"/>
      <c r="AH9" s="21"/>
      <c r="AI9" s="22">
        <f>(AI7*AI5*-1)+AI7</f>
        <v>11511.627906976744</v>
      </c>
      <c r="AJ9" s="22"/>
      <c r="AK9" s="22"/>
      <c r="AL9" s="22"/>
      <c r="AM9" s="22"/>
      <c r="AN9" s="21"/>
      <c r="AO9" s="21"/>
      <c r="AP9" s="22">
        <f>AP8*$AP$4</f>
        <v>10491.071428571428</v>
      </c>
      <c r="AQ9" s="21"/>
      <c r="AR9" s="21"/>
      <c r="AS9" s="21"/>
      <c r="AT9" s="21"/>
      <c r="AU9" s="21"/>
      <c r="AV9" s="23">
        <f>SUM(C9:AU9)</f>
        <v>109024.98170230494</v>
      </c>
      <c r="AW9" s="39"/>
    </row>
    <row r="10" spans="1:49" x14ac:dyDescent="0.25">
      <c r="A10" s="37" t="s">
        <v>56</v>
      </c>
      <c r="B10" s="13" t="s">
        <v>52</v>
      </c>
      <c r="C10" s="13">
        <v>10</v>
      </c>
      <c r="D10" s="13">
        <v>20</v>
      </c>
      <c r="E10" s="13"/>
      <c r="F10" s="13"/>
      <c r="G10" s="13"/>
      <c r="H10" s="13"/>
      <c r="I10" s="13"/>
      <c r="J10" s="13"/>
      <c r="K10" s="13">
        <v>10</v>
      </c>
      <c r="L10" s="13"/>
      <c r="M10" s="14"/>
      <c r="N10" s="14">
        <v>5</v>
      </c>
      <c r="O10" s="13"/>
      <c r="P10" s="13"/>
      <c r="Q10" s="13">
        <v>5</v>
      </c>
      <c r="R10" s="13">
        <v>10</v>
      </c>
      <c r="S10" s="13"/>
      <c r="T10" s="13"/>
      <c r="U10" s="14">
        <v>10</v>
      </c>
      <c r="V10" s="13"/>
      <c r="W10" s="13">
        <v>15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>
        <v>5</v>
      </c>
      <c r="AI10" s="13"/>
      <c r="AJ10" s="13"/>
      <c r="AK10" s="13"/>
      <c r="AL10" s="13"/>
      <c r="AM10" s="13"/>
      <c r="AN10" s="13"/>
      <c r="AO10" s="13">
        <v>5</v>
      </c>
      <c r="AP10" s="13"/>
      <c r="AQ10" s="14">
        <v>5</v>
      </c>
      <c r="AR10" s="13"/>
      <c r="AS10" s="13"/>
      <c r="AT10" s="13"/>
      <c r="AU10" s="13"/>
      <c r="AV10" s="15"/>
      <c r="AW10" s="37" t="str">
        <f>A10</f>
        <v>AndrisK</v>
      </c>
    </row>
    <row r="11" spans="1:49" x14ac:dyDescent="0.25">
      <c r="A11" s="38"/>
      <c r="B11" s="16" t="s">
        <v>53</v>
      </c>
      <c r="C11" s="17">
        <f t="shared" ref="C11:D11" si="11">$A$2*C10/100</f>
        <v>10000</v>
      </c>
      <c r="D11" s="17">
        <f t="shared" si="11"/>
        <v>20000</v>
      </c>
      <c r="E11" s="16"/>
      <c r="F11" s="16"/>
      <c r="G11" s="16"/>
      <c r="H11" s="16"/>
      <c r="I11" s="16"/>
      <c r="J11" s="24"/>
      <c r="K11" s="24">
        <f>$A$2*K10/100</f>
        <v>10000</v>
      </c>
      <c r="L11" s="24"/>
      <c r="M11" s="24"/>
      <c r="N11" s="24">
        <f>$A$2*N10/100</f>
        <v>5000</v>
      </c>
      <c r="O11" s="16"/>
      <c r="P11" s="16"/>
      <c r="Q11" s="17">
        <f t="shared" ref="Q11:R11" si="12">$A$2*Q10/100</f>
        <v>5000</v>
      </c>
      <c r="R11" s="17">
        <f t="shared" si="12"/>
        <v>10000</v>
      </c>
      <c r="S11" s="16"/>
      <c r="T11" s="16"/>
      <c r="U11" s="17">
        <f t="shared" ref="U11" si="13">$A$2*U10/100</f>
        <v>10000</v>
      </c>
      <c r="V11" s="16"/>
      <c r="W11" s="17">
        <f t="shared" ref="W11" si="14">$A$2*W10/100</f>
        <v>15000</v>
      </c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7">
        <f t="shared" ref="AH11" si="15">$A$2*AH10/100</f>
        <v>5000</v>
      </c>
      <c r="AI11" s="16"/>
      <c r="AJ11" s="16"/>
      <c r="AK11" s="16"/>
      <c r="AL11" s="16"/>
      <c r="AM11" s="16"/>
      <c r="AN11" s="16"/>
      <c r="AO11" s="17">
        <f t="shared" ref="AO11" si="16">$A$2*AO10/100</f>
        <v>5000</v>
      </c>
      <c r="AP11" s="16"/>
      <c r="AQ11" s="17">
        <f t="shared" ref="AQ11" si="17">$A$2*AQ10/100</f>
        <v>5000</v>
      </c>
      <c r="AR11" s="16"/>
      <c r="AS11" s="16"/>
      <c r="AT11" s="16"/>
      <c r="AU11" s="24"/>
      <c r="AV11" s="18">
        <f>SUM(C11:AU11)</f>
        <v>100000</v>
      </c>
      <c r="AW11" s="38"/>
    </row>
    <row r="12" spans="1:49" x14ac:dyDescent="0.25">
      <c r="A12" s="38"/>
      <c r="B12" s="16" t="s">
        <v>54</v>
      </c>
      <c r="C12" s="24">
        <f>C11/C3</f>
        <v>5263.1578947368425</v>
      </c>
      <c r="D12" s="24">
        <f>D11/D3</f>
        <v>46511.627906976748</v>
      </c>
      <c r="E12" s="16"/>
      <c r="F12" s="16"/>
      <c r="G12" s="16"/>
      <c r="H12" s="16"/>
      <c r="I12" s="16"/>
      <c r="J12" s="24"/>
      <c r="K12" s="24">
        <f>K11/K3</f>
        <v>6622.5165562913908</v>
      </c>
      <c r="L12" s="24"/>
      <c r="M12" s="24"/>
      <c r="N12" s="24">
        <f>N11/N3</f>
        <v>3030.3030303030305</v>
      </c>
      <c r="O12" s="16"/>
      <c r="P12" s="16"/>
      <c r="Q12" s="24">
        <f>Q11/Q3</f>
        <v>3937.0078740157478</v>
      </c>
      <c r="R12" s="24">
        <f>R11/R3</f>
        <v>1173.7089201877934</v>
      </c>
      <c r="S12" s="16"/>
      <c r="T12" s="16"/>
      <c r="U12" s="24">
        <f>U11/U3</f>
        <v>6349.2063492063489</v>
      </c>
      <c r="V12" s="16"/>
      <c r="W12" s="24">
        <f>W11/W3</f>
        <v>11857.707509881424</v>
      </c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24">
        <f>AH11/AH3</f>
        <v>8130.0813008130081</v>
      </c>
      <c r="AI12" s="16"/>
      <c r="AJ12" s="16"/>
      <c r="AK12" s="16"/>
      <c r="AL12" s="16"/>
      <c r="AM12" s="16"/>
      <c r="AN12" s="16"/>
      <c r="AO12" s="24">
        <f>AO11/AO3</f>
        <v>7936.5079365079364</v>
      </c>
      <c r="AP12" s="16"/>
      <c r="AQ12" s="24">
        <f>AQ11/AQ3</f>
        <v>6410.2564102564102</v>
      </c>
      <c r="AR12" s="16"/>
      <c r="AS12" s="16"/>
      <c r="AT12" s="16"/>
      <c r="AU12" s="24"/>
      <c r="AV12" s="18"/>
      <c r="AW12" s="38"/>
    </row>
    <row r="13" spans="1:49" ht="15.75" thickBot="1" x14ac:dyDescent="0.3">
      <c r="A13" s="39"/>
      <c r="B13" s="21" t="s">
        <v>55</v>
      </c>
      <c r="C13" s="25">
        <f>C12*C4</f>
        <v>15473.684210526317</v>
      </c>
      <c r="D13" s="25">
        <f>D12*D4</f>
        <v>23348.837209302328</v>
      </c>
      <c r="E13" s="21"/>
      <c r="F13" s="21"/>
      <c r="G13" s="21"/>
      <c r="H13" s="21"/>
      <c r="I13" s="21"/>
      <c r="J13" s="25"/>
      <c r="K13" s="25">
        <f>K12*K4</f>
        <v>10529.801324503313</v>
      </c>
      <c r="L13" s="25"/>
      <c r="M13" s="25"/>
      <c r="N13" s="25">
        <f>(N11*N5*-1)+N11</f>
        <v>5181.8181818181811</v>
      </c>
      <c r="O13" s="21"/>
      <c r="P13" s="21"/>
      <c r="Q13" s="25">
        <f>Q12*Q4</f>
        <v>5236.2204724409448</v>
      </c>
      <c r="R13" s="25">
        <f>R12*R4</f>
        <v>10680.751173708919</v>
      </c>
      <c r="S13" s="21"/>
      <c r="T13" s="21"/>
      <c r="U13" s="25">
        <f>(U11*U5*-1)+U11</f>
        <v>8412.6984126984134</v>
      </c>
      <c r="V13" s="21"/>
      <c r="W13" s="25">
        <f>W12*W4</f>
        <v>14703.557312252966</v>
      </c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5">
        <f>AH12*AH4</f>
        <v>5162.6016260162605</v>
      </c>
      <c r="AI13" s="21"/>
      <c r="AJ13" s="21"/>
      <c r="AK13" s="21"/>
      <c r="AL13" s="21"/>
      <c r="AM13" s="21"/>
      <c r="AN13" s="21"/>
      <c r="AO13" s="25">
        <f>AO12*AO4</f>
        <v>5317.460317460318</v>
      </c>
      <c r="AP13" s="21"/>
      <c r="AQ13" s="25">
        <f>(AQ11*AQ5*-1)+AQ11</f>
        <v>5448.7179487179492</v>
      </c>
      <c r="AR13" s="21"/>
      <c r="AS13" s="21"/>
      <c r="AT13" s="21"/>
      <c r="AU13" s="25"/>
      <c r="AV13" s="23">
        <f>SUM(C13:AU13)</f>
        <v>109496.14818944591</v>
      </c>
      <c r="AW13" s="39"/>
    </row>
    <row r="14" spans="1:49" x14ac:dyDescent="0.25">
      <c r="A14" s="37" t="s">
        <v>57</v>
      </c>
      <c r="B14" s="13" t="s">
        <v>52</v>
      </c>
      <c r="C14" s="13"/>
      <c r="D14" s="13"/>
      <c r="E14" s="13">
        <v>20</v>
      </c>
      <c r="F14" s="13"/>
      <c r="G14" s="13"/>
      <c r="H14" s="13"/>
      <c r="I14" s="13"/>
      <c r="J14" s="13">
        <v>20</v>
      </c>
      <c r="K14" s="13"/>
      <c r="L14" s="13">
        <v>20</v>
      </c>
      <c r="M14" s="13">
        <v>20</v>
      </c>
      <c r="N14" s="13">
        <v>10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>
        <v>10</v>
      </c>
      <c r="AT14" s="13"/>
      <c r="AU14" s="13"/>
      <c r="AV14" s="26"/>
      <c r="AW14" s="37" t="str">
        <f>A14</f>
        <v>Oj2020</v>
      </c>
    </row>
    <row r="15" spans="1:49" x14ac:dyDescent="0.25">
      <c r="A15" s="38"/>
      <c r="B15" s="16" t="s">
        <v>53</v>
      </c>
      <c r="C15" s="16"/>
      <c r="D15" s="16"/>
      <c r="E15" s="24">
        <f>$A$2*E14/100</f>
        <v>20000</v>
      </c>
      <c r="F15" s="16"/>
      <c r="G15" s="16"/>
      <c r="H15" s="16"/>
      <c r="I15" s="16"/>
      <c r="J15" s="24">
        <f>$A$2*J14/100</f>
        <v>20000</v>
      </c>
      <c r="K15" s="16"/>
      <c r="L15" s="24">
        <f>$A$2*L14/100</f>
        <v>20000</v>
      </c>
      <c r="M15" s="24">
        <f>$A$2*M14/100</f>
        <v>20000</v>
      </c>
      <c r="N15" s="24">
        <f>$A$2*N14/100</f>
        <v>10000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24">
        <f>$A$2*AS14/100</f>
        <v>10000</v>
      </c>
      <c r="AT15" s="24"/>
      <c r="AU15" s="24"/>
      <c r="AV15" s="18">
        <f>SUM(C15:AU15)</f>
        <v>100000</v>
      </c>
      <c r="AW15" s="38"/>
    </row>
    <row r="16" spans="1:49" x14ac:dyDescent="0.25">
      <c r="A16" s="38"/>
      <c r="B16" s="16" t="s">
        <v>54</v>
      </c>
      <c r="C16" s="16"/>
      <c r="D16" s="16"/>
      <c r="E16" s="24">
        <f>E15/E3</f>
        <v>2747.2527472527472</v>
      </c>
      <c r="F16" s="16"/>
      <c r="G16" s="16"/>
      <c r="H16" s="16"/>
      <c r="I16" s="16"/>
      <c r="J16" s="24">
        <f>J15/J3</f>
        <v>5434.782608695652</v>
      </c>
      <c r="K16" s="16"/>
      <c r="L16" s="24">
        <f>L15/L3</f>
        <v>2614.3790849673201</v>
      </c>
      <c r="M16" s="24">
        <f>M15/M3</f>
        <v>31250</v>
      </c>
      <c r="N16" s="24">
        <f>N15/N3</f>
        <v>6060.606060606061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24">
        <f>AS15/AS3</f>
        <v>460.82949308755764</v>
      </c>
      <c r="AT16" s="24"/>
      <c r="AU16" s="24"/>
      <c r="AV16" s="20"/>
      <c r="AW16" s="38"/>
    </row>
    <row r="17" spans="1:49" ht="15.75" thickBot="1" x14ac:dyDescent="0.3">
      <c r="A17" s="39"/>
      <c r="B17" s="21" t="s">
        <v>55</v>
      </c>
      <c r="C17" s="21"/>
      <c r="D17" s="21"/>
      <c r="E17" s="35">
        <f>E16*E4</f>
        <v>20000</v>
      </c>
      <c r="F17" s="21"/>
      <c r="G17" s="21"/>
      <c r="H17" s="21"/>
      <c r="I17" s="21"/>
      <c r="J17" s="35">
        <f>J16*J4</f>
        <v>25543.478260869564</v>
      </c>
      <c r="K17" s="21"/>
      <c r="L17" s="35">
        <f>L16*L4</f>
        <v>20130.718954248365</v>
      </c>
      <c r="M17" s="35">
        <f>M16*M4</f>
        <v>22687.5</v>
      </c>
      <c r="N17" s="35">
        <f>N16*N4</f>
        <v>9636.3636363636379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35">
        <f>AS16*AS4</f>
        <v>9285.7142857142862</v>
      </c>
      <c r="AT17" s="25"/>
      <c r="AU17" s="25"/>
      <c r="AV17" s="23">
        <f>SUM(C17:AU17)</f>
        <v>107283.77513719586</v>
      </c>
      <c r="AW17" s="39"/>
    </row>
    <row r="18" spans="1:49" x14ac:dyDescent="0.25">
      <c r="A18" s="37" t="s">
        <v>58</v>
      </c>
      <c r="B18" s="13" t="s">
        <v>52</v>
      </c>
      <c r="C18" s="13"/>
      <c r="D18" s="13"/>
      <c r="E18" s="13"/>
      <c r="F18" s="13">
        <v>25</v>
      </c>
      <c r="G18" s="13"/>
      <c r="H18" s="13"/>
      <c r="I18" s="13">
        <v>25</v>
      </c>
      <c r="J18" s="13"/>
      <c r="K18" s="13"/>
      <c r="L18" s="13"/>
      <c r="M18" s="13"/>
      <c r="N18" s="13"/>
      <c r="O18" s="13"/>
      <c r="P18" s="13"/>
      <c r="Q18" s="13"/>
      <c r="R18" s="13">
        <v>25</v>
      </c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>
        <v>25</v>
      </c>
      <c r="AP18" s="13"/>
      <c r="AQ18" s="13"/>
      <c r="AR18" s="13"/>
      <c r="AS18" s="13"/>
      <c r="AT18" s="13"/>
      <c r="AU18" s="13"/>
      <c r="AV18" s="26"/>
      <c r="AW18" s="37" t="str">
        <f>A18</f>
        <v>BullBear</v>
      </c>
    </row>
    <row r="19" spans="1:49" x14ac:dyDescent="0.25">
      <c r="A19" s="38"/>
      <c r="B19" s="16" t="s">
        <v>53</v>
      </c>
      <c r="C19" s="17"/>
      <c r="D19" s="27"/>
      <c r="E19" s="27"/>
      <c r="F19" s="17">
        <f>$A$2*F18/100</f>
        <v>25000</v>
      </c>
      <c r="G19" s="27"/>
      <c r="H19" s="27"/>
      <c r="I19" s="17">
        <f>$A$2*I18/100</f>
        <v>25000</v>
      </c>
      <c r="J19" s="27"/>
      <c r="K19" s="27"/>
      <c r="L19" s="27"/>
      <c r="M19" s="27"/>
      <c r="N19" s="27"/>
      <c r="O19" s="17"/>
      <c r="P19" s="17"/>
      <c r="Q19" s="17"/>
      <c r="R19" s="17">
        <f t="shared" ref="R19" si="18">$A$2*R18/100</f>
        <v>25000</v>
      </c>
      <c r="S19" s="17"/>
      <c r="T19" s="17"/>
      <c r="U19" s="1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17">
        <f t="shared" ref="AO19" si="19">$A$2*AO18/100</f>
        <v>25000</v>
      </c>
      <c r="AP19" s="27"/>
      <c r="AQ19" s="27"/>
      <c r="AR19" s="27"/>
      <c r="AS19" s="27"/>
      <c r="AT19" s="27"/>
      <c r="AU19" s="27"/>
      <c r="AV19" s="18">
        <f>SUM(C19:AU19)</f>
        <v>100000</v>
      </c>
      <c r="AW19" s="38"/>
    </row>
    <row r="20" spans="1:49" x14ac:dyDescent="0.25">
      <c r="A20" s="38"/>
      <c r="B20" s="16" t="s">
        <v>54</v>
      </c>
      <c r="C20" s="24"/>
      <c r="D20" s="16"/>
      <c r="E20" s="16"/>
      <c r="F20" s="24">
        <f>F19/F3</f>
        <v>21648.77034984413</v>
      </c>
      <c r="G20" s="16"/>
      <c r="H20" s="16"/>
      <c r="I20" s="24">
        <f>I19/I3</f>
        <v>55803.571428571428</v>
      </c>
      <c r="J20" s="16"/>
      <c r="K20" s="16"/>
      <c r="L20" s="16"/>
      <c r="M20" s="16"/>
      <c r="N20" s="16"/>
      <c r="O20" s="24"/>
      <c r="P20" s="24"/>
      <c r="Q20" s="24"/>
      <c r="R20" s="24">
        <f t="shared" ref="R20" si="20">R19/R3</f>
        <v>2934.2723004694835</v>
      </c>
      <c r="S20" s="24"/>
      <c r="T20" s="24"/>
      <c r="U20" s="24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24">
        <f t="shared" ref="AO20" si="21">AO19/AO3</f>
        <v>39682.539682539682</v>
      </c>
      <c r="AP20" s="16"/>
      <c r="AQ20" s="16"/>
      <c r="AR20" s="16"/>
      <c r="AS20" s="16"/>
      <c r="AT20" s="16"/>
      <c r="AU20" s="16"/>
      <c r="AV20" s="20"/>
      <c r="AW20" s="38"/>
    </row>
    <row r="21" spans="1:49" ht="15.75" thickBot="1" x14ac:dyDescent="0.3">
      <c r="A21" s="39"/>
      <c r="B21" s="21" t="s">
        <v>55</v>
      </c>
      <c r="C21" s="22"/>
      <c r="D21" s="28"/>
      <c r="E21" s="28"/>
      <c r="F21" s="22">
        <f>F20*F4</f>
        <v>25112.573605819187</v>
      </c>
      <c r="G21" s="28"/>
      <c r="H21" s="28"/>
      <c r="I21" s="22">
        <f>I20*I4</f>
        <v>24776.785714285714</v>
      </c>
      <c r="J21" s="28"/>
      <c r="K21" s="28"/>
      <c r="L21" s="28"/>
      <c r="M21" s="28"/>
      <c r="N21" s="28"/>
      <c r="O21" s="22"/>
      <c r="P21" s="22"/>
      <c r="Q21" s="22"/>
      <c r="R21" s="22">
        <f t="shared" ref="R21" si="22">R20*R4</f>
        <v>26701.877934272299</v>
      </c>
      <c r="S21" s="22"/>
      <c r="T21" s="22"/>
      <c r="U21" s="22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2">
        <f t="shared" ref="AO21" si="23">AO20*AO4</f>
        <v>26587.30158730159</v>
      </c>
      <c r="AP21" s="28"/>
      <c r="AQ21" s="28"/>
      <c r="AR21" s="28"/>
      <c r="AS21" s="28"/>
      <c r="AT21" s="28"/>
      <c r="AU21" s="28"/>
      <c r="AV21" s="23">
        <f>SUM(C21:AU21)</f>
        <v>103178.53884167879</v>
      </c>
      <c r="AW21" s="39"/>
    </row>
    <row r="22" spans="1:49" ht="15" customHeight="1" x14ac:dyDescent="0.25">
      <c r="A22" s="43" t="s">
        <v>59</v>
      </c>
      <c r="B22" s="13" t="s">
        <v>52</v>
      </c>
      <c r="C22" s="13"/>
      <c r="D22" s="13"/>
      <c r="E22" s="13"/>
      <c r="F22" s="13">
        <v>10</v>
      </c>
      <c r="G22" s="13"/>
      <c r="H22" s="13">
        <v>5</v>
      </c>
      <c r="I22" s="13"/>
      <c r="J22" s="13">
        <v>7</v>
      </c>
      <c r="K22" s="13">
        <v>7</v>
      </c>
      <c r="L22" s="13"/>
      <c r="M22" s="13"/>
      <c r="N22" s="13"/>
      <c r="O22" s="13"/>
      <c r="P22" s="13"/>
      <c r="Q22" s="13">
        <v>5</v>
      </c>
      <c r="R22" s="13">
        <v>10</v>
      </c>
      <c r="S22" s="13">
        <v>10</v>
      </c>
      <c r="T22" s="13"/>
      <c r="U22" s="13"/>
      <c r="V22" s="13">
        <v>8</v>
      </c>
      <c r="W22" s="13"/>
      <c r="X22" s="13">
        <v>10</v>
      </c>
      <c r="Y22" s="13"/>
      <c r="Z22" s="13"/>
      <c r="AA22" s="13"/>
      <c r="AB22" s="13"/>
      <c r="AC22" s="13"/>
      <c r="AD22" s="13"/>
      <c r="AE22" s="13">
        <v>5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>
        <v>5</v>
      </c>
      <c r="AQ22" s="13"/>
      <c r="AR22" s="13"/>
      <c r="AS22" s="13"/>
      <c r="AT22" s="13">
        <v>10</v>
      </c>
      <c r="AU22" s="13">
        <v>8</v>
      </c>
      <c r="AV22" s="26"/>
      <c r="AW22" s="37" t="str">
        <f>A22</f>
        <v>RičuRačuMeistars</v>
      </c>
    </row>
    <row r="23" spans="1:49" x14ac:dyDescent="0.25">
      <c r="A23" s="44"/>
      <c r="B23" s="16" t="s">
        <v>53</v>
      </c>
      <c r="C23" s="16"/>
      <c r="D23" s="16"/>
      <c r="E23" s="16"/>
      <c r="F23" s="17">
        <f>$A$2*F22/100</f>
        <v>10000</v>
      </c>
      <c r="G23" s="16"/>
      <c r="H23" s="17">
        <f>$A$2*H22/100</f>
        <v>5000</v>
      </c>
      <c r="I23" s="16"/>
      <c r="J23" s="17">
        <f>$A$2*J22/100</f>
        <v>7000</v>
      </c>
      <c r="K23" s="17">
        <f>$A$2*K22/100</f>
        <v>7000</v>
      </c>
      <c r="L23" s="27"/>
      <c r="M23" s="17"/>
      <c r="N23" s="27"/>
      <c r="O23" s="27"/>
      <c r="P23" s="27"/>
      <c r="Q23" s="17">
        <f>$A$2*Q22/100</f>
        <v>5000</v>
      </c>
      <c r="R23" s="17">
        <f>$A$2*R22/100</f>
        <v>10000</v>
      </c>
      <c r="S23" s="17">
        <f>$A$2*S22/100</f>
        <v>10000</v>
      </c>
      <c r="T23" s="27"/>
      <c r="U23" s="27"/>
      <c r="V23" s="17">
        <f>$A$2*V22/100</f>
        <v>8000</v>
      </c>
      <c r="W23" s="27"/>
      <c r="X23" s="17">
        <f>$A$2*X22/100</f>
        <v>10000</v>
      </c>
      <c r="Y23" s="27"/>
      <c r="Z23" s="27"/>
      <c r="AA23" s="27"/>
      <c r="AB23" s="27"/>
      <c r="AC23" s="27"/>
      <c r="AD23" s="27"/>
      <c r="AE23" s="17">
        <f>$A$2*AE22/100</f>
        <v>5000</v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17">
        <f>$A$2*AP22/100</f>
        <v>5000</v>
      </c>
      <c r="AQ23" s="27"/>
      <c r="AR23" s="27"/>
      <c r="AS23" s="16"/>
      <c r="AT23" s="17">
        <f>$A$2*AT22/100</f>
        <v>10000</v>
      </c>
      <c r="AU23" s="17">
        <f>$A$2*AU22/100</f>
        <v>8000</v>
      </c>
      <c r="AV23" s="18">
        <f>SUM(C23:AU23)</f>
        <v>100000</v>
      </c>
      <c r="AW23" s="38"/>
    </row>
    <row r="24" spans="1:49" x14ac:dyDescent="0.25">
      <c r="A24" s="44"/>
      <c r="B24" s="16" t="s">
        <v>54</v>
      </c>
      <c r="C24" s="16"/>
      <c r="D24" s="16"/>
      <c r="E24" s="16"/>
      <c r="F24" s="24">
        <f>F23/F3</f>
        <v>8659.5081399376504</v>
      </c>
      <c r="G24" s="16"/>
      <c r="H24" s="24">
        <f>H23/H3</f>
        <v>4672.8971962616815</v>
      </c>
      <c r="I24" s="16"/>
      <c r="J24" s="24">
        <f>J23/J3</f>
        <v>1902.1739130434783</v>
      </c>
      <c r="K24" s="24">
        <f>K23/K3</f>
        <v>4635.7615894039736</v>
      </c>
      <c r="L24" s="16"/>
      <c r="M24" s="24"/>
      <c r="N24" s="16"/>
      <c r="O24" s="16"/>
      <c r="P24" s="16"/>
      <c r="Q24" s="24">
        <f>Q23/Q3</f>
        <v>3937.0078740157478</v>
      </c>
      <c r="R24" s="24">
        <f>R23/R3</f>
        <v>1173.7089201877934</v>
      </c>
      <c r="S24" s="24">
        <f>S23/S3</f>
        <v>5865.1026392961876</v>
      </c>
      <c r="T24" s="16"/>
      <c r="U24" s="16"/>
      <c r="V24" s="24">
        <f>V23/V3</f>
        <v>24539.877300613494</v>
      </c>
      <c r="W24" s="16"/>
      <c r="X24" s="24">
        <f>X23/X3</f>
        <v>961.53846153846155</v>
      </c>
      <c r="Y24" s="16"/>
      <c r="Z24" s="16"/>
      <c r="AA24" s="16"/>
      <c r="AB24" s="16"/>
      <c r="AC24" s="16"/>
      <c r="AD24" s="16"/>
      <c r="AE24" s="24">
        <f>AE23/AE3</f>
        <v>2688.1720430107525</v>
      </c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24">
        <f>AP23/AP3</f>
        <v>558.03571428571422</v>
      </c>
      <c r="AQ24" s="16"/>
      <c r="AR24" s="16"/>
      <c r="AS24" s="16"/>
      <c r="AT24" s="24">
        <f>AT23/AT3</f>
        <v>6230.529595015576</v>
      </c>
      <c r="AU24" s="24">
        <f>AU23/AU3</f>
        <v>8000</v>
      </c>
      <c r="AV24" s="20"/>
      <c r="AW24" s="38"/>
    </row>
    <row r="25" spans="1:49" ht="15.75" thickBot="1" x14ac:dyDescent="0.3">
      <c r="A25" s="45"/>
      <c r="B25" s="21" t="s">
        <v>55</v>
      </c>
      <c r="C25" s="21"/>
      <c r="D25" s="21"/>
      <c r="E25" s="21"/>
      <c r="F25" s="25">
        <f>F24*F4</f>
        <v>10045.029442327674</v>
      </c>
      <c r="G25" s="21"/>
      <c r="H25" s="25">
        <f>H24*H4</f>
        <v>5411.2149532710264</v>
      </c>
      <c r="I25" s="21"/>
      <c r="J25" s="25">
        <f>J24*J4</f>
        <v>8940.217391304348</v>
      </c>
      <c r="K25" s="25">
        <f>K24*K4</f>
        <v>7370.8609271523183</v>
      </c>
      <c r="L25" s="28"/>
      <c r="M25" s="25"/>
      <c r="N25" s="28"/>
      <c r="O25" s="28"/>
      <c r="P25" s="28"/>
      <c r="Q25" s="25">
        <f>Q24*Q4</f>
        <v>5236.2204724409448</v>
      </c>
      <c r="R25" s="25">
        <f>R24*R4</f>
        <v>10680.751173708919</v>
      </c>
      <c r="S25" s="25">
        <f>S24*S4</f>
        <v>10527.859237536657</v>
      </c>
      <c r="T25" s="21"/>
      <c r="U25" s="21"/>
      <c r="V25" s="25">
        <f>V24*V4</f>
        <v>7828.2208588957046</v>
      </c>
      <c r="W25" s="21"/>
      <c r="X25" s="25">
        <f>X24*X4</f>
        <v>10192.307692307691</v>
      </c>
      <c r="Y25" s="21"/>
      <c r="Z25" s="21"/>
      <c r="AA25" s="21"/>
      <c r="AB25" s="21"/>
      <c r="AC25" s="21"/>
      <c r="AD25" s="21"/>
      <c r="AE25" s="25">
        <f>AE24*AE4</f>
        <v>4919.3548387096771</v>
      </c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5">
        <f>AP24*AP4</f>
        <v>5245.5357142857138</v>
      </c>
      <c r="AQ25" s="21"/>
      <c r="AR25" s="21"/>
      <c r="AS25" s="21"/>
      <c r="AT25" s="25">
        <f>AT24*AT4</f>
        <v>9906.5420560747662</v>
      </c>
      <c r="AU25" s="25">
        <f>AU24*AU4</f>
        <v>8000</v>
      </c>
      <c r="AV25" s="23">
        <f>SUM(C25:AU25)</f>
        <v>104304.11475801544</v>
      </c>
      <c r="AW25" s="39"/>
    </row>
    <row r="26" spans="1:49" x14ac:dyDescent="0.25">
      <c r="A26" s="37" t="s">
        <v>60</v>
      </c>
      <c r="B26" s="13" t="s">
        <v>52</v>
      </c>
      <c r="C26" s="13"/>
      <c r="D26" s="13"/>
      <c r="E26" s="14">
        <v>25</v>
      </c>
      <c r="F26" s="13"/>
      <c r="G26" s="13"/>
      <c r="H26" s="13"/>
      <c r="I26" s="13"/>
      <c r="J26" s="13"/>
      <c r="K26" s="14">
        <v>25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4">
        <v>50</v>
      </c>
      <c r="AT26" s="13"/>
      <c r="AU26" s="13"/>
      <c r="AV26" s="26"/>
      <c r="AW26" s="37" t="str">
        <f>A26</f>
        <v>Rinaldoo</v>
      </c>
    </row>
    <row r="27" spans="1:49" x14ac:dyDescent="0.25">
      <c r="A27" s="38"/>
      <c r="B27" s="16" t="s">
        <v>53</v>
      </c>
      <c r="C27" s="16"/>
      <c r="D27" s="16"/>
      <c r="E27" s="24">
        <f>$A$2*E26/100</f>
        <v>25000</v>
      </c>
      <c r="F27" s="16"/>
      <c r="G27" s="16"/>
      <c r="H27" s="16"/>
      <c r="I27" s="17"/>
      <c r="J27" s="17"/>
      <c r="K27" s="24">
        <f>$A$2*K26/100</f>
        <v>25000</v>
      </c>
      <c r="L27" s="17"/>
      <c r="M27" s="27"/>
      <c r="N27" s="27"/>
      <c r="O27" s="27"/>
      <c r="P27" s="27"/>
      <c r="Q27" s="27"/>
      <c r="R27" s="27"/>
      <c r="S27" s="27"/>
      <c r="T27" s="17"/>
      <c r="U27" s="27"/>
      <c r="V27" s="17"/>
      <c r="W27" s="27"/>
      <c r="X27" s="27"/>
      <c r="Y27" s="27"/>
      <c r="Z27" s="27"/>
      <c r="AA27" s="27"/>
      <c r="AB27" s="27"/>
      <c r="AC27" s="27"/>
      <c r="AD27" s="27"/>
      <c r="AE27" s="27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24">
        <f>$A$2*AS26/100</f>
        <v>50000</v>
      </c>
      <c r="AT27" s="16"/>
      <c r="AU27" s="16"/>
      <c r="AV27" s="18">
        <f>SUM(C27:AU27)</f>
        <v>100000</v>
      </c>
      <c r="AW27" s="38"/>
    </row>
    <row r="28" spans="1:49" x14ac:dyDescent="0.25">
      <c r="A28" s="38"/>
      <c r="B28" s="16" t="s">
        <v>54</v>
      </c>
      <c r="C28" s="16"/>
      <c r="D28" s="16"/>
      <c r="E28" s="24">
        <f>E27/E3</f>
        <v>3434.065934065934</v>
      </c>
      <c r="F28" s="16"/>
      <c r="G28" s="16"/>
      <c r="H28" s="16"/>
      <c r="I28" s="24"/>
      <c r="J28" s="24"/>
      <c r="K28" s="24">
        <f>K27/K3</f>
        <v>16556.291390728478</v>
      </c>
      <c r="L28" s="24"/>
      <c r="M28" s="16"/>
      <c r="N28" s="16"/>
      <c r="O28" s="16"/>
      <c r="P28" s="16"/>
      <c r="Q28" s="16"/>
      <c r="R28" s="16"/>
      <c r="S28" s="16"/>
      <c r="T28" s="24"/>
      <c r="U28" s="16"/>
      <c r="V28" s="24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24">
        <f>AS27/AS3</f>
        <v>2304.147465437788</v>
      </c>
      <c r="AT28" s="16"/>
      <c r="AU28" s="16"/>
      <c r="AV28" s="20"/>
      <c r="AW28" s="38"/>
    </row>
    <row r="29" spans="1:49" ht="15.75" thickBot="1" x14ac:dyDescent="0.3">
      <c r="A29" s="39"/>
      <c r="B29" s="21" t="s">
        <v>55</v>
      </c>
      <c r="C29" s="21"/>
      <c r="D29" s="21"/>
      <c r="E29" s="29">
        <f>(E27*E5*-1)+E27</f>
        <v>25000</v>
      </c>
      <c r="F29" s="21"/>
      <c r="G29" s="21"/>
      <c r="H29" s="21"/>
      <c r="I29" s="30"/>
      <c r="J29" s="30"/>
      <c r="K29" s="29">
        <f>(K27*K5*-1)+K27</f>
        <v>23675.496688741721</v>
      </c>
      <c r="L29" s="30"/>
      <c r="M29" s="28"/>
      <c r="N29" s="28"/>
      <c r="O29" s="28"/>
      <c r="P29" s="28"/>
      <c r="Q29" s="28"/>
      <c r="R29" s="28"/>
      <c r="S29" s="28"/>
      <c r="T29" s="30"/>
      <c r="U29" s="28"/>
      <c r="V29" s="30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9">
        <f>(AS27*AS5*-1)+AS27</f>
        <v>53571.428571428572</v>
      </c>
      <c r="AT29" s="21"/>
      <c r="AU29" s="21"/>
      <c r="AV29" s="23">
        <f>SUM(C29:AU29)</f>
        <v>102246.9252601703</v>
      </c>
      <c r="AW29" s="39"/>
    </row>
    <row r="30" spans="1:49" x14ac:dyDescent="0.25">
      <c r="A30" s="37" t="s">
        <v>61</v>
      </c>
      <c r="B30" s="13" t="s">
        <v>52</v>
      </c>
      <c r="C30" s="13"/>
      <c r="D30" s="13">
        <v>20</v>
      </c>
      <c r="E30" s="13">
        <v>20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>
        <v>20</v>
      </c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>
        <v>20</v>
      </c>
      <c r="AQ30" s="13"/>
      <c r="AR30" s="13"/>
      <c r="AS30" s="13">
        <v>20</v>
      </c>
      <c r="AT30" s="13"/>
      <c r="AU30" s="13"/>
      <c r="AV30" s="26"/>
      <c r="AW30" s="37" t="str">
        <f>A30</f>
        <v>Boriss</v>
      </c>
    </row>
    <row r="31" spans="1:49" x14ac:dyDescent="0.25">
      <c r="A31" s="38"/>
      <c r="B31" s="16" t="s">
        <v>53</v>
      </c>
      <c r="C31" s="17"/>
      <c r="D31" s="17">
        <f>$A$2*D30/100</f>
        <v>20000</v>
      </c>
      <c r="E31" s="17">
        <f>$A$2*E30/100</f>
        <v>20000</v>
      </c>
      <c r="F31" s="17"/>
      <c r="G31" s="27"/>
      <c r="H31" s="27"/>
      <c r="I31" s="17"/>
      <c r="J31" s="27"/>
      <c r="K31" s="17"/>
      <c r="L31" s="17"/>
      <c r="M31" s="17"/>
      <c r="N31" s="27"/>
      <c r="O31" s="27"/>
      <c r="P31" s="27"/>
      <c r="Q31" s="27"/>
      <c r="R31" s="17">
        <f>$A$2*R30/100</f>
        <v>20000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17">
        <f>$A$2*AP30/100</f>
        <v>20000</v>
      </c>
      <c r="AQ31" s="27"/>
      <c r="AR31" s="17"/>
      <c r="AS31" s="17">
        <f>$A$2*AS30/100</f>
        <v>20000</v>
      </c>
      <c r="AT31" s="16"/>
      <c r="AU31" s="16"/>
      <c r="AV31" s="18">
        <f>SUM(C31:AU31)</f>
        <v>100000</v>
      </c>
      <c r="AW31" s="38"/>
    </row>
    <row r="32" spans="1:49" x14ac:dyDescent="0.25">
      <c r="A32" s="38"/>
      <c r="B32" s="16" t="s">
        <v>54</v>
      </c>
      <c r="C32" s="24"/>
      <c r="D32" s="24">
        <f>D31/D3</f>
        <v>46511.627906976748</v>
      </c>
      <c r="E32" s="24">
        <f>E31/E3</f>
        <v>2747.2527472527472</v>
      </c>
      <c r="F32" s="24"/>
      <c r="G32" s="16"/>
      <c r="H32" s="16"/>
      <c r="I32" s="24"/>
      <c r="J32" s="16"/>
      <c r="K32" s="24"/>
      <c r="L32" s="24"/>
      <c r="M32" s="24"/>
      <c r="N32" s="16"/>
      <c r="O32" s="16"/>
      <c r="P32" s="16"/>
      <c r="Q32" s="16"/>
      <c r="R32" s="24">
        <f>R31/R3</f>
        <v>2347.4178403755868</v>
      </c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24">
        <f>AP31/AP3</f>
        <v>2232.1428571428569</v>
      </c>
      <c r="AQ32" s="16"/>
      <c r="AR32" s="24"/>
      <c r="AS32" s="24">
        <f>AS31/AS3</f>
        <v>921.65898617511527</v>
      </c>
      <c r="AT32" s="16"/>
      <c r="AU32" s="16"/>
      <c r="AV32" s="20"/>
      <c r="AW32" s="38"/>
    </row>
    <row r="33" spans="1:49" ht="15.75" thickBot="1" x14ac:dyDescent="0.3">
      <c r="A33" s="39"/>
      <c r="B33" s="21" t="s">
        <v>55</v>
      </c>
      <c r="C33" s="22"/>
      <c r="D33" s="22">
        <f>D32*D4</f>
        <v>23348.837209302328</v>
      </c>
      <c r="E33" s="22">
        <f>E32*E4</f>
        <v>20000</v>
      </c>
      <c r="F33" s="22"/>
      <c r="G33" s="28"/>
      <c r="H33" s="28"/>
      <c r="I33" s="22"/>
      <c r="J33" s="28"/>
      <c r="K33" s="22"/>
      <c r="L33" s="22"/>
      <c r="M33" s="22"/>
      <c r="N33" s="28"/>
      <c r="O33" s="28"/>
      <c r="P33" s="28"/>
      <c r="Q33" s="28"/>
      <c r="R33" s="22">
        <f>R32*R4</f>
        <v>21361.502347417838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2">
        <f>AP32*AP4</f>
        <v>20982.142857142855</v>
      </c>
      <c r="AQ33" s="28"/>
      <c r="AR33" s="22"/>
      <c r="AS33" s="22">
        <f>AS32*AS4</f>
        <v>18571.428571428572</v>
      </c>
      <c r="AT33" s="21"/>
      <c r="AU33" s="21"/>
      <c r="AV33" s="23">
        <f>SUM(C33:AU33)</f>
        <v>104263.91098529159</v>
      </c>
      <c r="AW33" s="39"/>
    </row>
    <row r="34" spans="1:49" x14ac:dyDescent="0.25">
      <c r="A34" s="37" t="s">
        <v>62</v>
      </c>
      <c r="B34" s="13" t="s">
        <v>52</v>
      </c>
      <c r="C34" s="14">
        <v>5</v>
      </c>
      <c r="D34" s="13">
        <v>5</v>
      </c>
      <c r="E34" s="13">
        <v>10</v>
      </c>
      <c r="F34" s="13"/>
      <c r="G34" s="13"/>
      <c r="H34" s="13"/>
      <c r="I34" s="14">
        <v>5</v>
      </c>
      <c r="J34" s="13">
        <v>5</v>
      </c>
      <c r="K34" s="13"/>
      <c r="L34" s="13">
        <v>5</v>
      </c>
      <c r="M34" s="13"/>
      <c r="N34" s="13"/>
      <c r="O34" s="13"/>
      <c r="P34" s="13">
        <v>5</v>
      </c>
      <c r="Q34" s="13"/>
      <c r="R34" s="14">
        <v>5</v>
      </c>
      <c r="S34" s="13"/>
      <c r="T34" s="13"/>
      <c r="U34" s="13">
        <v>5</v>
      </c>
      <c r="V34" s="13"/>
      <c r="W34" s="13">
        <v>5</v>
      </c>
      <c r="X34" s="13"/>
      <c r="Y34" s="13"/>
      <c r="Z34" s="13"/>
      <c r="AA34" s="13"/>
      <c r="AB34" s="13"/>
      <c r="AC34" s="13"/>
      <c r="AD34" s="13"/>
      <c r="AE34" s="13"/>
      <c r="AF34" s="13"/>
      <c r="AG34" s="13">
        <v>10</v>
      </c>
      <c r="AH34" s="14">
        <v>5</v>
      </c>
      <c r="AI34" s="13"/>
      <c r="AJ34" s="13"/>
      <c r="AK34" s="13"/>
      <c r="AL34" s="13"/>
      <c r="AM34" s="13"/>
      <c r="AN34" s="13"/>
      <c r="AO34" s="13"/>
      <c r="AP34" s="14">
        <v>5</v>
      </c>
      <c r="AQ34" s="13"/>
      <c r="AR34" s="13"/>
      <c r="AS34" s="13">
        <v>20</v>
      </c>
      <c r="AT34" s="13">
        <v>5</v>
      </c>
      <c r="AU34" s="13"/>
      <c r="AV34" s="26"/>
      <c r="AW34" s="37" t="str">
        <f>A34</f>
        <v>GirtsK</v>
      </c>
    </row>
    <row r="35" spans="1:49" x14ac:dyDescent="0.25">
      <c r="A35" s="38"/>
      <c r="B35" s="16" t="s">
        <v>53</v>
      </c>
      <c r="C35" s="17">
        <f>$A$2*C34/100</f>
        <v>5000</v>
      </c>
      <c r="D35" s="17">
        <f>$A$2*D34/100</f>
        <v>5000</v>
      </c>
      <c r="E35" s="17">
        <f>$A$2*E34/100</f>
        <v>10000</v>
      </c>
      <c r="F35" s="27"/>
      <c r="G35" s="27"/>
      <c r="H35" s="27"/>
      <c r="I35" s="17">
        <f>$A$2*I34/100</f>
        <v>5000</v>
      </c>
      <c r="J35" s="17">
        <f>$A$2*J34/100</f>
        <v>5000</v>
      </c>
      <c r="K35" s="27"/>
      <c r="L35" s="17">
        <f>$A$2*L34/100</f>
        <v>5000</v>
      </c>
      <c r="M35" s="17"/>
      <c r="N35" s="27"/>
      <c r="O35" s="27"/>
      <c r="P35" s="17">
        <f>$A$2*P34/100</f>
        <v>5000</v>
      </c>
      <c r="Q35" s="27"/>
      <c r="R35" s="17">
        <f>$A$2*R34/100</f>
        <v>5000</v>
      </c>
      <c r="S35" s="27"/>
      <c r="T35" s="27"/>
      <c r="U35" s="17">
        <f>$A$2*U34/100</f>
        <v>5000</v>
      </c>
      <c r="V35" s="27"/>
      <c r="W35" s="17">
        <f>$A$2*W34/100</f>
        <v>5000</v>
      </c>
      <c r="X35" s="17"/>
      <c r="Y35" s="27"/>
      <c r="Z35" s="27"/>
      <c r="AA35" s="27"/>
      <c r="AB35" s="27"/>
      <c r="AC35" s="27"/>
      <c r="AD35" s="27"/>
      <c r="AE35" s="27"/>
      <c r="AF35" s="27"/>
      <c r="AG35" s="17">
        <f>$A$2*AG34/100</f>
        <v>10000</v>
      </c>
      <c r="AH35" s="17">
        <f>$A$2*AH34/100</f>
        <v>5000</v>
      </c>
      <c r="AI35" s="27"/>
      <c r="AJ35" s="27"/>
      <c r="AK35" s="27"/>
      <c r="AL35" s="27"/>
      <c r="AM35" s="27"/>
      <c r="AN35" s="27"/>
      <c r="AO35" s="27"/>
      <c r="AP35" s="17">
        <f>$A$2*AP34/100</f>
        <v>5000</v>
      </c>
      <c r="AQ35" s="27"/>
      <c r="AR35" s="27"/>
      <c r="AS35" s="17">
        <f>$A$2*AS34/100</f>
        <v>20000</v>
      </c>
      <c r="AT35" s="17">
        <f>$A$2*AT34/100</f>
        <v>5000</v>
      </c>
      <c r="AU35" s="17"/>
      <c r="AV35" s="18">
        <f>SUM(C35:AU35)</f>
        <v>100000</v>
      </c>
      <c r="AW35" s="38"/>
    </row>
    <row r="36" spans="1:49" x14ac:dyDescent="0.25">
      <c r="A36" s="38"/>
      <c r="B36" s="16" t="s">
        <v>54</v>
      </c>
      <c r="C36" s="24">
        <f>C35/C3</f>
        <v>2631.5789473684213</v>
      </c>
      <c r="D36" s="24">
        <f>D35/D3</f>
        <v>11627.906976744187</v>
      </c>
      <c r="E36" s="24">
        <f>E35/E3</f>
        <v>1373.6263736263736</v>
      </c>
      <c r="F36" s="16"/>
      <c r="G36" s="16"/>
      <c r="H36" s="16"/>
      <c r="I36" s="24">
        <f>I35/I3</f>
        <v>11160.714285714286</v>
      </c>
      <c r="J36" s="24">
        <f>J35/J3</f>
        <v>1358.695652173913</v>
      </c>
      <c r="K36" s="16"/>
      <c r="L36" s="24">
        <f>L35/L3</f>
        <v>653.59477124183002</v>
      </c>
      <c r="M36" s="24"/>
      <c r="N36" s="16"/>
      <c r="O36" s="16"/>
      <c r="P36" s="24">
        <f>P35/P3</f>
        <v>369.00369003690037</v>
      </c>
      <c r="Q36" s="16"/>
      <c r="R36" s="24">
        <f>R35/R3</f>
        <v>586.85446009389671</v>
      </c>
      <c r="S36" s="16"/>
      <c r="T36" s="16"/>
      <c r="U36" s="24">
        <f>U35/U3</f>
        <v>3174.6031746031745</v>
      </c>
      <c r="V36" s="16"/>
      <c r="W36" s="24">
        <f>W35/W3</f>
        <v>3952.5691699604745</v>
      </c>
      <c r="X36" s="24"/>
      <c r="Y36" s="16"/>
      <c r="Z36" s="16"/>
      <c r="AA36" s="16"/>
      <c r="AB36" s="16"/>
      <c r="AC36" s="16"/>
      <c r="AD36" s="16"/>
      <c r="AE36" s="16"/>
      <c r="AF36" s="16"/>
      <c r="AG36" s="24">
        <f>AG35/AG3</f>
        <v>2188.1838074398247</v>
      </c>
      <c r="AH36" s="24">
        <f>AH35/AH3</f>
        <v>8130.0813008130081</v>
      </c>
      <c r="AI36" s="16"/>
      <c r="AJ36" s="16"/>
      <c r="AK36" s="16"/>
      <c r="AL36" s="16"/>
      <c r="AM36" s="16"/>
      <c r="AN36" s="16"/>
      <c r="AO36" s="16"/>
      <c r="AP36" s="24">
        <f>AP35/AP3</f>
        <v>558.03571428571422</v>
      </c>
      <c r="AQ36" s="16"/>
      <c r="AR36" s="16"/>
      <c r="AS36" s="24">
        <f>AS35/AS3</f>
        <v>921.65898617511527</v>
      </c>
      <c r="AT36" s="24">
        <f>AT35/AT3</f>
        <v>3115.264797507788</v>
      </c>
      <c r="AU36" s="24"/>
      <c r="AV36" s="20"/>
      <c r="AW36" s="38"/>
    </row>
    <row r="37" spans="1:49" ht="15.75" thickBot="1" x14ac:dyDescent="0.3">
      <c r="A37" s="39"/>
      <c r="B37" s="21" t="s">
        <v>55</v>
      </c>
      <c r="C37" s="30">
        <f>(C35*C5*-1)+C35</f>
        <v>2263.1578947368421</v>
      </c>
      <c r="D37" s="30">
        <f>D36*D4</f>
        <v>5837.209302325582</v>
      </c>
      <c r="E37" s="30">
        <f>E36*E4</f>
        <v>10000</v>
      </c>
      <c r="F37" s="28"/>
      <c r="G37" s="28"/>
      <c r="H37" s="28"/>
      <c r="I37" s="30">
        <f>(I35*I5*-1)+I35</f>
        <v>5044.6428571428569</v>
      </c>
      <c r="J37" s="30">
        <f>J36*J4</f>
        <v>6385.869565217391</v>
      </c>
      <c r="K37" s="28"/>
      <c r="L37" s="30">
        <f>L36*L4</f>
        <v>5032.6797385620912</v>
      </c>
      <c r="M37" s="30"/>
      <c r="N37" s="28"/>
      <c r="O37" s="28"/>
      <c r="P37" s="30">
        <f>P36*P4</f>
        <v>7084.8708487084868</v>
      </c>
      <c r="Q37" s="28"/>
      <c r="R37" s="30">
        <f>(R35*R5*-1)+R35</f>
        <v>4659.6244131455396</v>
      </c>
      <c r="S37" s="28"/>
      <c r="T37" s="28"/>
      <c r="U37" s="30">
        <f>U36*U4</f>
        <v>5793.6507936507933</v>
      </c>
      <c r="V37" s="28"/>
      <c r="W37" s="30">
        <f>W36*W4</f>
        <v>4901.185770750988</v>
      </c>
      <c r="X37" s="30"/>
      <c r="Y37" s="28"/>
      <c r="Z37" s="28"/>
      <c r="AA37" s="28"/>
      <c r="AB37" s="28"/>
      <c r="AC37" s="28"/>
      <c r="AD37" s="28"/>
      <c r="AE37" s="28"/>
      <c r="AF37" s="28"/>
      <c r="AG37" s="30">
        <f>AG36*AG4</f>
        <v>11072.210065645511</v>
      </c>
      <c r="AH37" s="30">
        <f>(AH35*AH5*-1)+AH35</f>
        <v>4837.3983739837395</v>
      </c>
      <c r="AI37" s="28"/>
      <c r="AJ37" s="28"/>
      <c r="AK37" s="28"/>
      <c r="AL37" s="28"/>
      <c r="AM37" s="28"/>
      <c r="AN37" s="28"/>
      <c r="AO37" s="28"/>
      <c r="AP37" s="30">
        <f>(AP35*AP5*-1)+AP35</f>
        <v>4754.4642857142862</v>
      </c>
      <c r="AQ37" s="28"/>
      <c r="AR37" s="28"/>
      <c r="AS37" s="30">
        <f>AS36*AS4</f>
        <v>18571.428571428572</v>
      </c>
      <c r="AT37" s="30">
        <f>AT36*AT4</f>
        <v>4953.2710280373831</v>
      </c>
      <c r="AU37" s="30"/>
      <c r="AV37" s="23">
        <f>SUM(C37:AU37)</f>
        <v>101191.66350905006</v>
      </c>
      <c r="AW37" s="39"/>
    </row>
    <row r="38" spans="1:49" x14ac:dyDescent="0.25">
      <c r="A38" s="37" t="s">
        <v>63</v>
      </c>
      <c r="B38" s="13" t="s">
        <v>52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>
        <v>40</v>
      </c>
      <c r="P38" s="13">
        <v>30</v>
      </c>
      <c r="Q38" s="13"/>
      <c r="R38" s="13">
        <v>20</v>
      </c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>
        <v>10</v>
      </c>
      <c r="AV38" s="26"/>
      <c r="AW38" s="37" t="str">
        <f>A38</f>
        <v>Piebaldzens</v>
      </c>
    </row>
    <row r="39" spans="1:49" x14ac:dyDescent="0.25">
      <c r="A39" s="38"/>
      <c r="B39" s="16" t="s">
        <v>53</v>
      </c>
      <c r="C39" s="17"/>
      <c r="D39" s="27"/>
      <c r="E39" s="17"/>
      <c r="F39" s="27"/>
      <c r="G39" s="27"/>
      <c r="H39" s="27"/>
      <c r="I39" s="27"/>
      <c r="J39" s="27"/>
      <c r="K39" s="27"/>
      <c r="L39" s="27"/>
      <c r="M39" s="27"/>
      <c r="N39" s="27"/>
      <c r="O39" s="17">
        <f>$A$2*O38/100</f>
        <v>40000</v>
      </c>
      <c r="P39" s="17">
        <f>$A$2*P38/100</f>
        <v>30000</v>
      </c>
      <c r="Q39" s="27"/>
      <c r="R39" s="17">
        <f>$A$2*R38/100</f>
        <v>20000</v>
      </c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17">
        <f>$A$2*AU38/100</f>
        <v>10000</v>
      </c>
      <c r="AV39" s="18">
        <f>SUM(C39:AU39)</f>
        <v>100000</v>
      </c>
      <c r="AW39" s="38"/>
    </row>
    <row r="40" spans="1:49" x14ac:dyDescent="0.25">
      <c r="A40" s="38"/>
      <c r="B40" s="16" t="s">
        <v>54</v>
      </c>
      <c r="C40" s="24"/>
      <c r="D40" s="16"/>
      <c r="E40" s="24"/>
      <c r="F40" s="16"/>
      <c r="G40" s="16"/>
      <c r="H40" s="16"/>
      <c r="I40" s="16"/>
      <c r="J40" s="16"/>
      <c r="K40" s="16"/>
      <c r="L40" s="16"/>
      <c r="M40" s="16"/>
      <c r="N40" s="16"/>
      <c r="O40" s="24">
        <f>O39/O3</f>
        <v>2312.1387283236995</v>
      </c>
      <c r="P40" s="24">
        <f>P39/P3</f>
        <v>2214.022140221402</v>
      </c>
      <c r="Q40" s="16"/>
      <c r="R40" s="24">
        <f>R39/R3</f>
        <v>2347.4178403755868</v>
      </c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24">
        <f>AU39/AU3</f>
        <v>10000</v>
      </c>
      <c r="AV40" s="20"/>
      <c r="AW40" s="38"/>
    </row>
    <row r="41" spans="1:49" ht="15.75" thickBot="1" x14ac:dyDescent="0.3">
      <c r="A41" s="39"/>
      <c r="B41" s="21" t="s">
        <v>55</v>
      </c>
      <c r="C41" s="22"/>
      <c r="D41" s="28"/>
      <c r="E41" s="22"/>
      <c r="F41" s="28"/>
      <c r="G41" s="28"/>
      <c r="H41" s="28"/>
      <c r="I41" s="28"/>
      <c r="J41" s="28"/>
      <c r="K41" s="28"/>
      <c r="L41" s="28"/>
      <c r="M41" s="28"/>
      <c r="N41" s="28"/>
      <c r="O41" s="22">
        <f>O40*O4</f>
        <v>43699.421965317917</v>
      </c>
      <c r="P41" s="22">
        <f>P40*P4</f>
        <v>42509.225092250919</v>
      </c>
      <c r="Q41" s="28"/>
      <c r="R41" s="22">
        <f>R40*R4</f>
        <v>21361.502347417838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2">
        <f>AU40*AU4</f>
        <v>10000</v>
      </c>
      <c r="AV41" s="23">
        <f>SUM(C41:AU41)</f>
        <v>117570.14940498667</v>
      </c>
      <c r="AW41" s="39"/>
    </row>
    <row r="42" spans="1:49" x14ac:dyDescent="0.25">
      <c r="A42" s="37" t="s">
        <v>64</v>
      </c>
      <c r="B42" s="13" t="s">
        <v>52</v>
      </c>
      <c r="C42" s="13"/>
      <c r="D42" s="14">
        <v>5</v>
      </c>
      <c r="E42" s="14">
        <v>5</v>
      </c>
      <c r="F42" s="14"/>
      <c r="G42" s="14"/>
      <c r="H42" s="14"/>
      <c r="I42" s="14">
        <v>10</v>
      </c>
      <c r="J42" s="14">
        <v>10</v>
      </c>
      <c r="K42" s="14"/>
      <c r="L42" s="14">
        <v>5</v>
      </c>
      <c r="M42" s="14"/>
      <c r="N42" s="14">
        <v>10</v>
      </c>
      <c r="O42" s="14"/>
      <c r="P42" s="14">
        <v>5</v>
      </c>
      <c r="Q42" s="14">
        <v>5</v>
      </c>
      <c r="R42" s="14"/>
      <c r="S42" s="14"/>
      <c r="T42" s="14"/>
      <c r="U42" s="14">
        <v>5</v>
      </c>
      <c r="V42" s="14"/>
      <c r="W42" s="14"/>
      <c r="X42" s="14"/>
      <c r="Y42" s="14">
        <v>5</v>
      </c>
      <c r="Z42" s="14">
        <v>5</v>
      </c>
      <c r="AA42" s="14"/>
      <c r="AB42" s="14"/>
      <c r="AC42" s="14">
        <v>5</v>
      </c>
      <c r="AD42" s="14"/>
      <c r="AE42" s="14"/>
      <c r="AF42" s="14"/>
      <c r="AG42" s="14">
        <v>5</v>
      </c>
      <c r="AH42" s="14">
        <v>5</v>
      </c>
      <c r="AI42" s="14">
        <v>5</v>
      </c>
      <c r="AJ42" s="14">
        <v>5</v>
      </c>
      <c r="AK42" s="14"/>
      <c r="AL42" s="14"/>
      <c r="AM42" s="14"/>
      <c r="AN42" s="14"/>
      <c r="AO42" s="14"/>
      <c r="AP42" s="14">
        <v>5</v>
      </c>
      <c r="AQ42" s="13"/>
      <c r="AR42" s="13"/>
      <c r="AS42" s="13"/>
      <c r="AT42" s="13"/>
      <c r="AU42" s="13"/>
      <c r="AV42" s="26"/>
      <c r="AW42" s="37" t="str">
        <f>A42</f>
        <v>Eksports</v>
      </c>
    </row>
    <row r="43" spans="1:49" x14ac:dyDescent="0.25">
      <c r="A43" s="38"/>
      <c r="B43" s="16" t="s">
        <v>53</v>
      </c>
      <c r="C43" s="16"/>
      <c r="D43" s="17">
        <f>$A$2*D42/100</f>
        <v>5000</v>
      </c>
      <c r="E43" s="17">
        <f>$A$2*E42/100</f>
        <v>5000</v>
      </c>
      <c r="F43" s="17"/>
      <c r="G43" s="27"/>
      <c r="H43" s="27"/>
      <c r="I43" s="17">
        <f>$A$2*I42/100</f>
        <v>10000</v>
      </c>
      <c r="J43" s="17">
        <f>$A$2*J42/100</f>
        <v>10000</v>
      </c>
      <c r="K43" s="27"/>
      <c r="L43" s="17">
        <f>$A$2*L42/100</f>
        <v>5000</v>
      </c>
      <c r="M43" s="27"/>
      <c r="N43" s="17">
        <f>$A$2*N42/100</f>
        <v>10000</v>
      </c>
      <c r="O43" s="27"/>
      <c r="P43" s="17">
        <f>$A$2*P42/100</f>
        <v>5000</v>
      </c>
      <c r="Q43" s="17">
        <f>$A$2*Q42/100</f>
        <v>5000</v>
      </c>
      <c r="R43" s="27"/>
      <c r="S43" s="27"/>
      <c r="T43" s="27"/>
      <c r="U43" s="17">
        <f>$A$2*U42/100</f>
        <v>5000</v>
      </c>
      <c r="V43" s="27"/>
      <c r="W43" s="27"/>
      <c r="X43" s="27"/>
      <c r="Y43" s="17">
        <f>$A$2*Y42/100</f>
        <v>5000</v>
      </c>
      <c r="Z43" s="17">
        <f>$A$2*Z42/100</f>
        <v>5000</v>
      </c>
      <c r="AA43" s="17"/>
      <c r="AB43" s="17"/>
      <c r="AC43" s="17">
        <f>$A$2*AC42/100</f>
        <v>5000</v>
      </c>
      <c r="AD43" s="17"/>
      <c r="AE43" s="17"/>
      <c r="AF43" s="17"/>
      <c r="AG43" s="17">
        <f>$A$2*AG42/100</f>
        <v>5000</v>
      </c>
      <c r="AH43" s="17">
        <f>$A$2*AH42/100</f>
        <v>5000</v>
      </c>
      <c r="AI43" s="17">
        <f>$A$2*AI42/100</f>
        <v>5000</v>
      </c>
      <c r="AJ43" s="17">
        <f>$A$2*AJ42/100</f>
        <v>5000</v>
      </c>
      <c r="AK43" s="17"/>
      <c r="AL43" s="17"/>
      <c r="AM43" s="17"/>
      <c r="AN43" s="27"/>
      <c r="AO43" s="27"/>
      <c r="AP43" s="17">
        <f>$A$2*AP42/100</f>
        <v>5000</v>
      </c>
      <c r="AQ43" s="27"/>
      <c r="AR43" s="27"/>
      <c r="AS43" s="27"/>
      <c r="AT43" s="27"/>
      <c r="AU43" s="17"/>
      <c r="AV43" s="18">
        <f>SUM(C43:AU43)</f>
        <v>100000</v>
      </c>
      <c r="AW43" s="38"/>
    </row>
    <row r="44" spans="1:49" x14ac:dyDescent="0.25">
      <c r="A44" s="38"/>
      <c r="B44" s="16" t="s">
        <v>54</v>
      </c>
      <c r="C44" s="16"/>
      <c r="D44" s="24">
        <f>D43/D3</f>
        <v>11627.906976744187</v>
      </c>
      <c r="E44" s="24">
        <f>E43/E3</f>
        <v>686.8131868131868</v>
      </c>
      <c r="F44" s="24"/>
      <c r="G44" s="16"/>
      <c r="H44" s="16"/>
      <c r="I44" s="24">
        <f>I43/I3</f>
        <v>22321.428571428572</v>
      </c>
      <c r="J44" s="24">
        <f>J43/J3</f>
        <v>2717.391304347826</v>
      </c>
      <c r="K44" s="16"/>
      <c r="L44" s="24">
        <f>L43/L3</f>
        <v>653.59477124183002</v>
      </c>
      <c r="M44" s="16"/>
      <c r="N44" s="24">
        <f>N43/N3</f>
        <v>6060.606060606061</v>
      </c>
      <c r="O44" s="16"/>
      <c r="P44" s="24">
        <f>P43/P3</f>
        <v>369.00369003690037</v>
      </c>
      <c r="Q44" s="24">
        <f>Q43/Q3</f>
        <v>3937.0078740157478</v>
      </c>
      <c r="R44" s="16"/>
      <c r="S44" s="16"/>
      <c r="T44" s="16"/>
      <c r="U44" s="24">
        <f>U43/U3</f>
        <v>3174.6031746031745</v>
      </c>
      <c r="V44" s="16"/>
      <c r="W44" s="16"/>
      <c r="X44" s="16"/>
      <c r="Y44" s="24">
        <f>Y43/Y3</f>
        <v>558.65921787709499</v>
      </c>
      <c r="Z44" s="24">
        <f>Z43/Z3</f>
        <v>2564.102564102564</v>
      </c>
      <c r="AA44" s="24"/>
      <c r="AB44" s="24"/>
      <c r="AC44" s="24">
        <f>AC43/AC3</f>
        <v>546.44808743169392</v>
      </c>
      <c r="AD44" s="24"/>
      <c r="AE44" s="24"/>
      <c r="AF44" s="24"/>
      <c r="AG44" s="24">
        <f>AG43/AG3</f>
        <v>1094.0919037199124</v>
      </c>
      <c r="AH44" s="24">
        <f>AH43/AH3</f>
        <v>8130.0813008130081</v>
      </c>
      <c r="AI44" s="24">
        <f>AI43/AI3</f>
        <v>387.59689922480618</v>
      </c>
      <c r="AJ44" s="24">
        <f>AJ43/AJ3</f>
        <v>4587.1559633027518</v>
      </c>
      <c r="AK44" s="24"/>
      <c r="AL44" s="24"/>
      <c r="AM44" s="24"/>
      <c r="AN44" s="16"/>
      <c r="AO44" s="16"/>
      <c r="AP44" s="24">
        <f>AP43/AP3</f>
        <v>558.03571428571422</v>
      </c>
      <c r="AQ44" s="16"/>
      <c r="AR44" s="16"/>
      <c r="AS44" s="16"/>
      <c r="AT44" s="16"/>
      <c r="AU44" s="24"/>
      <c r="AV44" s="20"/>
      <c r="AW44" s="38"/>
    </row>
    <row r="45" spans="1:49" ht="15.75" thickBot="1" x14ac:dyDescent="0.3">
      <c r="A45" s="39"/>
      <c r="B45" s="21" t="s">
        <v>55</v>
      </c>
      <c r="C45" s="28"/>
      <c r="D45" s="30">
        <f>(D43*D5*-1)+D43</f>
        <v>4162.790697674418</v>
      </c>
      <c r="E45" s="30">
        <f>(E43*E5*-1)+E43</f>
        <v>5000</v>
      </c>
      <c r="F45" s="30"/>
      <c r="G45" s="28"/>
      <c r="H45" s="28"/>
      <c r="I45" s="30">
        <f>(I43*I5*-1)+I43</f>
        <v>10089.285714285714</v>
      </c>
      <c r="J45" s="30">
        <f>(J43*J5*-1)+J43</f>
        <v>7228.2608695652179</v>
      </c>
      <c r="K45" s="28"/>
      <c r="L45" s="30">
        <f>(L43*L5*-1)+L43</f>
        <v>4967.3202614379088</v>
      </c>
      <c r="M45" s="28"/>
      <c r="N45" s="30">
        <f>(N43*N5*-1)+N43</f>
        <v>10363.636363636362</v>
      </c>
      <c r="O45" s="28"/>
      <c r="P45" s="30">
        <f>(P43*P5*-1)+P43</f>
        <v>2915.1291512915136</v>
      </c>
      <c r="Q45" s="30">
        <f>(Q43*Q5*-1)+Q43</f>
        <v>4763.7795275590552</v>
      </c>
      <c r="R45" s="28"/>
      <c r="S45" s="28"/>
      <c r="T45" s="28"/>
      <c r="U45" s="30">
        <f>(U43*U5*-1)+U43</f>
        <v>4206.3492063492067</v>
      </c>
      <c r="V45" s="28"/>
      <c r="W45" s="28"/>
      <c r="X45" s="28"/>
      <c r="Y45" s="30">
        <f>(Y43*Y5*-1)+Y43</f>
        <v>5111.7318435754187</v>
      </c>
      <c r="Z45" s="30">
        <f>(Z43*Z5*-1)+Z43</f>
        <v>4102.5641025641025</v>
      </c>
      <c r="AA45" s="30"/>
      <c r="AB45" s="30"/>
      <c r="AC45" s="30">
        <f>(AC43*AC5*-1)+AC43</f>
        <v>4808.7431693989074</v>
      </c>
      <c r="AD45" s="30"/>
      <c r="AE45" s="30"/>
      <c r="AF45" s="30"/>
      <c r="AG45" s="30">
        <f>(AG43*AG5*-1)+AG43</f>
        <v>4463.8949671772434</v>
      </c>
      <c r="AH45" s="30">
        <f>(AH43*AH5*-1)+AH43</f>
        <v>4837.3983739837395</v>
      </c>
      <c r="AI45" s="30">
        <f>(AI43*AI5*-1)+AI43</f>
        <v>3837.2093023255811</v>
      </c>
      <c r="AJ45" s="30">
        <f>(AJ43*AJ5*-1)+AJ43</f>
        <v>4770.642201834863</v>
      </c>
      <c r="AK45" s="30"/>
      <c r="AL45" s="30"/>
      <c r="AM45" s="30"/>
      <c r="AN45" s="28"/>
      <c r="AO45" s="28"/>
      <c r="AP45" s="30">
        <f>(AP43*AP5*-1)+AP43</f>
        <v>4754.4642857142862</v>
      </c>
      <c r="AQ45" s="28"/>
      <c r="AR45" s="28"/>
      <c r="AS45" s="28"/>
      <c r="AT45" s="28"/>
      <c r="AU45" s="30"/>
      <c r="AV45" s="23">
        <f>SUM(C45:AU45)</f>
        <v>90383.200038373558</v>
      </c>
      <c r="AW45" s="39"/>
    </row>
    <row r="46" spans="1:49" x14ac:dyDescent="0.25">
      <c r="A46" s="37" t="s">
        <v>65</v>
      </c>
      <c r="B46" s="13" t="s">
        <v>52</v>
      </c>
      <c r="C46" s="14">
        <v>5</v>
      </c>
      <c r="D46" s="14">
        <v>5</v>
      </c>
      <c r="E46" s="14"/>
      <c r="F46" s="14"/>
      <c r="G46" s="14"/>
      <c r="H46" s="14"/>
      <c r="I46" s="14">
        <v>5</v>
      </c>
      <c r="J46" s="14">
        <v>5</v>
      </c>
      <c r="K46" s="14">
        <v>5</v>
      </c>
      <c r="L46" s="14">
        <v>5</v>
      </c>
      <c r="M46" s="14">
        <v>5</v>
      </c>
      <c r="N46" s="14">
        <v>5</v>
      </c>
      <c r="O46" s="14">
        <v>5</v>
      </c>
      <c r="P46" s="14">
        <v>5</v>
      </c>
      <c r="Q46" s="14">
        <v>5</v>
      </c>
      <c r="R46" s="14">
        <v>5</v>
      </c>
      <c r="S46" s="14"/>
      <c r="T46" s="14"/>
      <c r="U46" s="14"/>
      <c r="V46" s="14"/>
      <c r="W46" s="14"/>
      <c r="X46" s="14"/>
      <c r="Y46" s="14"/>
      <c r="Z46" s="14"/>
      <c r="AA46" s="14">
        <v>5</v>
      </c>
      <c r="AB46" s="14">
        <v>5</v>
      </c>
      <c r="AC46" s="14"/>
      <c r="AD46" s="14"/>
      <c r="AE46" s="14"/>
      <c r="AF46" s="14"/>
      <c r="AG46" s="14"/>
      <c r="AH46" s="14"/>
      <c r="AI46" s="14">
        <v>5</v>
      </c>
      <c r="AJ46" s="14"/>
      <c r="AK46" s="14">
        <v>5</v>
      </c>
      <c r="AL46" s="14"/>
      <c r="AM46" s="14"/>
      <c r="AN46" s="14"/>
      <c r="AO46" s="14">
        <v>5</v>
      </c>
      <c r="AP46" s="14">
        <v>5</v>
      </c>
      <c r="AQ46" s="14">
        <v>5</v>
      </c>
      <c r="AR46" s="14">
        <v>5</v>
      </c>
      <c r="AS46" s="13"/>
      <c r="AT46" s="13"/>
      <c r="AU46" s="13"/>
      <c r="AV46" s="26"/>
      <c r="AW46" s="37" t="str">
        <f>A46</f>
        <v>Kihots</v>
      </c>
    </row>
    <row r="47" spans="1:49" x14ac:dyDescent="0.25">
      <c r="A47" s="38"/>
      <c r="B47" s="16" t="s">
        <v>53</v>
      </c>
      <c r="C47" s="17">
        <f>$A$2*C46/100</f>
        <v>5000</v>
      </c>
      <c r="D47" s="17">
        <f>$A$2*D46/100</f>
        <v>5000</v>
      </c>
      <c r="E47" s="17"/>
      <c r="F47" s="17"/>
      <c r="G47" s="27"/>
      <c r="H47" s="27"/>
      <c r="I47" s="17">
        <f t="shared" ref="I47:R47" si="24">$A$2*I46/100</f>
        <v>5000</v>
      </c>
      <c r="J47" s="17">
        <f t="shared" si="24"/>
        <v>5000</v>
      </c>
      <c r="K47" s="17">
        <f t="shared" si="24"/>
        <v>5000</v>
      </c>
      <c r="L47" s="17">
        <f t="shared" si="24"/>
        <v>5000</v>
      </c>
      <c r="M47" s="17">
        <f t="shared" si="24"/>
        <v>5000</v>
      </c>
      <c r="N47" s="17">
        <f t="shared" si="24"/>
        <v>5000</v>
      </c>
      <c r="O47" s="17">
        <f t="shared" si="24"/>
        <v>5000</v>
      </c>
      <c r="P47" s="17">
        <f t="shared" si="24"/>
        <v>5000</v>
      </c>
      <c r="Q47" s="17">
        <f t="shared" si="24"/>
        <v>5000</v>
      </c>
      <c r="R47" s="17">
        <f t="shared" si="24"/>
        <v>5000</v>
      </c>
      <c r="S47" s="27"/>
      <c r="T47" s="27"/>
      <c r="U47" s="27"/>
      <c r="V47" s="27"/>
      <c r="W47" s="27"/>
      <c r="X47" s="27"/>
      <c r="Y47" s="27"/>
      <c r="Z47" s="27"/>
      <c r="AA47" s="17">
        <f>$A$2*AA46/100</f>
        <v>5000</v>
      </c>
      <c r="AB47" s="17">
        <f>$A$2*AB46/100</f>
        <v>5000</v>
      </c>
      <c r="AC47" s="27"/>
      <c r="AD47" s="27"/>
      <c r="AE47" s="27"/>
      <c r="AF47" s="27"/>
      <c r="AG47" s="27"/>
      <c r="AH47" s="27"/>
      <c r="AI47" s="17">
        <f>$A$2*AI46/100</f>
        <v>5000</v>
      </c>
      <c r="AJ47" s="27"/>
      <c r="AK47" s="17">
        <f>$A$2*AK46/100</f>
        <v>5000</v>
      </c>
      <c r="AL47" s="17"/>
      <c r="AM47" s="17"/>
      <c r="AN47" s="17"/>
      <c r="AO47" s="17">
        <f>$A$2*AO46/100</f>
        <v>5000</v>
      </c>
      <c r="AP47" s="17">
        <f>$A$2*AP46/100</f>
        <v>5000</v>
      </c>
      <c r="AQ47" s="17">
        <f>$A$2*AQ46/100</f>
        <v>5000</v>
      </c>
      <c r="AR47" s="17">
        <f>$A$2*AR46/100</f>
        <v>5000</v>
      </c>
      <c r="AS47" s="27"/>
      <c r="AT47" s="27"/>
      <c r="AU47" s="17"/>
      <c r="AV47" s="18">
        <f>SUM(C47:AU47)</f>
        <v>100000</v>
      </c>
      <c r="AW47" s="38"/>
    </row>
    <row r="48" spans="1:49" x14ac:dyDescent="0.25">
      <c r="A48" s="38"/>
      <c r="B48" s="16" t="s">
        <v>54</v>
      </c>
      <c r="C48" s="24">
        <f>C47/C3</f>
        <v>2631.5789473684213</v>
      </c>
      <c r="D48" s="24">
        <f>D47/D3</f>
        <v>11627.906976744187</v>
      </c>
      <c r="E48" s="24"/>
      <c r="F48" s="24"/>
      <c r="G48" s="16"/>
      <c r="H48" s="16"/>
      <c r="I48" s="24">
        <f t="shared" ref="I48:R48" si="25">I47/I3</f>
        <v>11160.714285714286</v>
      </c>
      <c r="J48" s="24">
        <f t="shared" si="25"/>
        <v>1358.695652173913</v>
      </c>
      <c r="K48" s="24">
        <f t="shared" si="25"/>
        <v>3311.2582781456954</v>
      </c>
      <c r="L48" s="24">
        <f t="shared" si="25"/>
        <v>653.59477124183002</v>
      </c>
      <c r="M48" s="24">
        <f t="shared" si="25"/>
        <v>7812.5</v>
      </c>
      <c r="N48" s="24">
        <f t="shared" si="25"/>
        <v>3030.3030303030305</v>
      </c>
      <c r="O48" s="24">
        <f t="shared" si="25"/>
        <v>289.01734104046244</v>
      </c>
      <c r="P48" s="24">
        <f t="shared" si="25"/>
        <v>369.00369003690037</v>
      </c>
      <c r="Q48" s="24">
        <f t="shared" si="25"/>
        <v>3937.0078740157478</v>
      </c>
      <c r="R48" s="24">
        <f t="shared" si="25"/>
        <v>586.85446009389671</v>
      </c>
      <c r="S48" s="16"/>
      <c r="T48" s="16"/>
      <c r="U48" s="16"/>
      <c r="V48" s="16"/>
      <c r="W48" s="16"/>
      <c r="X48" s="16"/>
      <c r="Y48" s="16"/>
      <c r="Z48" s="16"/>
      <c r="AA48" s="24">
        <f>AA47/AA3</f>
        <v>8849.5575221238942</v>
      </c>
      <c r="AB48" s="24">
        <f>AB47/AB3</f>
        <v>13157.894736842105</v>
      </c>
      <c r="AC48" s="16"/>
      <c r="AD48" s="16"/>
      <c r="AE48" s="16"/>
      <c r="AF48" s="16"/>
      <c r="AG48" s="16"/>
      <c r="AH48" s="16"/>
      <c r="AI48" s="24">
        <f>AI47/AI3</f>
        <v>387.59689922480618</v>
      </c>
      <c r="AJ48" s="16"/>
      <c r="AK48" s="24">
        <f>AK47/AK3</f>
        <v>37453.183520599247</v>
      </c>
      <c r="AL48" s="24"/>
      <c r="AM48" s="24"/>
      <c r="AN48" s="24"/>
      <c r="AO48" s="24">
        <f>AO47/AO3</f>
        <v>7936.5079365079364</v>
      </c>
      <c r="AP48" s="24">
        <f>AP47/AP3</f>
        <v>558.03571428571422</v>
      </c>
      <c r="AQ48" s="24">
        <f>AQ47/AQ3</f>
        <v>6410.2564102564102</v>
      </c>
      <c r="AR48" s="24">
        <f>AR47/AR3</f>
        <v>4347.826086956522</v>
      </c>
      <c r="AS48" s="16"/>
      <c r="AT48" s="16"/>
      <c r="AU48" s="24"/>
      <c r="AV48" s="20"/>
      <c r="AW48" s="38"/>
    </row>
    <row r="49" spans="1:49" ht="15.75" thickBot="1" x14ac:dyDescent="0.3">
      <c r="A49" s="39"/>
      <c r="B49" s="21" t="s">
        <v>55</v>
      </c>
      <c r="C49" s="31">
        <f>(C47*C5*-1)+C47</f>
        <v>2263.1578947368421</v>
      </c>
      <c r="D49" s="31">
        <f>(D47*D5*-1)+D47</f>
        <v>4162.790697674418</v>
      </c>
      <c r="E49" s="31"/>
      <c r="F49" s="31"/>
      <c r="G49" s="28"/>
      <c r="H49" s="28"/>
      <c r="I49" s="31">
        <f t="shared" ref="I49:R49" si="26">(I47*I5*-1)+I47</f>
        <v>5044.6428571428569</v>
      </c>
      <c r="J49" s="31">
        <f t="shared" si="26"/>
        <v>3614.130434782609</v>
      </c>
      <c r="K49" s="31">
        <f t="shared" si="26"/>
        <v>4735.0993377483437</v>
      </c>
      <c r="L49" s="31">
        <f t="shared" si="26"/>
        <v>4967.3202614379088</v>
      </c>
      <c r="M49" s="31">
        <f t="shared" si="26"/>
        <v>4328.125</v>
      </c>
      <c r="N49" s="31">
        <f t="shared" si="26"/>
        <v>5181.8181818181811</v>
      </c>
      <c r="O49" s="31">
        <f t="shared" si="26"/>
        <v>4537.5722543352604</v>
      </c>
      <c r="P49" s="31">
        <f t="shared" si="26"/>
        <v>2915.1291512915136</v>
      </c>
      <c r="Q49" s="31">
        <f t="shared" si="26"/>
        <v>4763.7795275590552</v>
      </c>
      <c r="R49" s="31">
        <f t="shared" si="26"/>
        <v>4659.6244131455396</v>
      </c>
      <c r="S49" s="28"/>
      <c r="T49" s="28"/>
      <c r="U49" s="28"/>
      <c r="V49" s="28"/>
      <c r="W49" s="28"/>
      <c r="X49" s="28"/>
      <c r="Y49" s="28"/>
      <c r="Z49" s="28"/>
      <c r="AA49" s="31">
        <f>(AA47*AA5*-1)+AA47</f>
        <v>5044.2477876106186</v>
      </c>
      <c r="AB49" s="31">
        <f>(AB47*AB5*-1)+AB47</f>
        <v>5026.3157894736842</v>
      </c>
      <c r="AC49" s="28"/>
      <c r="AD49" s="28"/>
      <c r="AE49" s="28"/>
      <c r="AF49" s="28"/>
      <c r="AG49" s="28"/>
      <c r="AH49" s="28"/>
      <c r="AI49" s="31">
        <f>(AI47*AI5*-1)+AI47</f>
        <v>3837.2093023255811</v>
      </c>
      <c r="AJ49" s="28"/>
      <c r="AK49" s="31">
        <f>(AK47*AK5*-1)+AK47</f>
        <v>1947.5655430711613</v>
      </c>
      <c r="AL49" s="31"/>
      <c r="AM49" s="31"/>
      <c r="AN49" s="31"/>
      <c r="AO49" s="31">
        <f>(AO47*AO5*-1)+AO47</f>
        <v>4682.539682539682</v>
      </c>
      <c r="AP49" s="31">
        <f>(AP47*AP5*-1)+AP47</f>
        <v>4754.4642857142862</v>
      </c>
      <c r="AQ49" s="31">
        <f>(AQ47*AQ5*-1)+AQ47</f>
        <v>5448.7179487179492</v>
      </c>
      <c r="AR49" s="31">
        <f>(AR47*AR5*-1)+AR47</f>
        <v>4608.695652173913</v>
      </c>
      <c r="AS49" s="28"/>
      <c r="AT49" s="28"/>
      <c r="AU49" s="31"/>
      <c r="AV49" s="23">
        <f>SUM(C49:AU49)</f>
        <v>86522.946003299425</v>
      </c>
      <c r="AW49" s="39"/>
    </row>
    <row r="50" spans="1:49" x14ac:dyDescent="0.25">
      <c r="A50" s="37" t="s">
        <v>66</v>
      </c>
      <c r="B50" s="13" t="s">
        <v>52</v>
      </c>
      <c r="C50" s="14">
        <v>10</v>
      </c>
      <c r="D50" s="13"/>
      <c r="E50" s="13">
        <v>10</v>
      </c>
      <c r="F50" s="13"/>
      <c r="G50" s="13"/>
      <c r="H50" s="13">
        <v>10</v>
      </c>
      <c r="I50" s="13"/>
      <c r="J50" s="13">
        <v>10</v>
      </c>
      <c r="K50" s="13"/>
      <c r="L50" s="13"/>
      <c r="M50" s="13"/>
      <c r="N50" s="13"/>
      <c r="O50" s="13"/>
      <c r="P50" s="13"/>
      <c r="Q50" s="13">
        <v>10</v>
      </c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>
        <v>10</v>
      </c>
      <c r="AE50" s="13"/>
      <c r="AF50" s="13"/>
      <c r="AG50" s="13"/>
      <c r="AH50" s="13"/>
      <c r="AI50" s="13"/>
      <c r="AJ50" s="13">
        <v>10</v>
      </c>
      <c r="AK50" s="13"/>
      <c r="AL50" s="13">
        <v>10</v>
      </c>
      <c r="AM50" s="13">
        <v>10</v>
      </c>
      <c r="AN50" s="13"/>
      <c r="AO50" s="13"/>
      <c r="AP50" s="13">
        <v>10</v>
      </c>
      <c r="AQ50" s="13"/>
      <c r="AR50" s="13"/>
      <c r="AS50" s="13"/>
      <c r="AT50" s="13"/>
      <c r="AU50" s="13"/>
      <c r="AV50" s="26"/>
      <c r="AW50" s="37" t="str">
        <f>A50</f>
        <v>Millers</v>
      </c>
    </row>
    <row r="51" spans="1:49" x14ac:dyDescent="0.25">
      <c r="A51" s="38"/>
      <c r="B51" s="16" t="s">
        <v>53</v>
      </c>
      <c r="C51" s="17">
        <f>$A$2*C50/100</f>
        <v>10000</v>
      </c>
      <c r="D51" s="17"/>
      <c r="E51" s="17">
        <f>$A$2*E50/100</f>
        <v>10000</v>
      </c>
      <c r="F51" s="17"/>
      <c r="G51" s="27"/>
      <c r="H51" s="17">
        <f>$A$2*H50/100</f>
        <v>10000</v>
      </c>
      <c r="I51" s="27"/>
      <c r="J51" s="17">
        <f>$A$2*J50/100</f>
        <v>10000</v>
      </c>
      <c r="K51" s="17"/>
      <c r="L51" s="27"/>
      <c r="M51" s="17"/>
      <c r="N51" s="17"/>
      <c r="O51" s="27"/>
      <c r="P51" s="17"/>
      <c r="Q51" s="17">
        <f>$A$2*Q50/100</f>
        <v>10000</v>
      </c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17">
        <f>$A$2*AD50/100</f>
        <v>10000</v>
      </c>
      <c r="AE51" s="27"/>
      <c r="AF51" s="27"/>
      <c r="AG51" s="27"/>
      <c r="AH51" s="27"/>
      <c r="AI51" s="27"/>
      <c r="AJ51" s="17">
        <f>$A$2*AJ50/100</f>
        <v>10000</v>
      </c>
      <c r="AK51" s="27"/>
      <c r="AL51" s="17">
        <f>$A$2*AL50/100</f>
        <v>10000</v>
      </c>
      <c r="AM51" s="17">
        <f>$A$2*AM50/100</f>
        <v>10000</v>
      </c>
      <c r="AN51" s="17"/>
      <c r="AO51" s="17"/>
      <c r="AP51" s="17">
        <f>$A$2*AP50/100</f>
        <v>10000</v>
      </c>
      <c r="AQ51" s="17"/>
      <c r="AR51" s="27"/>
      <c r="AS51" s="27"/>
      <c r="AT51" s="27"/>
      <c r="AU51" s="17"/>
      <c r="AV51" s="18">
        <f>SUM(C51:AU51)</f>
        <v>100000</v>
      </c>
      <c r="AW51" s="38"/>
    </row>
    <row r="52" spans="1:49" x14ac:dyDescent="0.25">
      <c r="A52" s="38"/>
      <c r="B52" s="16" t="s">
        <v>54</v>
      </c>
      <c r="C52" s="24">
        <f>C51/C3</f>
        <v>5263.1578947368425</v>
      </c>
      <c r="D52" s="24"/>
      <c r="E52" s="24">
        <f>E51/E3</f>
        <v>1373.6263736263736</v>
      </c>
      <c r="F52" s="24"/>
      <c r="G52" s="16"/>
      <c r="H52" s="24">
        <f>H51/H3</f>
        <v>9345.7943925233631</v>
      </c>
      <c r="I52" s="16"/>
      <c r="J52" s="24">
        <f>J51/J3</f>
        <v>2717.391304347826</v>
      </c>
      <c r="K52" s="24"/>
      <c r="L52" s="16"/>
      <c r="M52" s="24"/>
      <c r="N52" s="24"/>
      <c r="O52" s="16"/>
      <c r="P52" s="24"/>
      <c r="Q52" s="24">
        <f>Q51/Q3</f>
        <v>7874.0157480314956</v>
      </c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24">
        <f>AD51/AD3</f>
        <v>3787.8787878787875</v>
      </c>
      <c r="AE52" s="16"/>
      <c r="AF52" s="16"/>
      <c r="AG52" s="16"/>
      <c r="AH52" s="16"/>
      <c r="AI52" s="16"/>
      <c r="AJ52" s="24">
        <f>AJ51/AJ3</f>
        <v>9174.3119266055037</v>
      </c>
      <c r="AK52" s="16"/>
      <c r="AL52" s="24">
        <f>AL51/AL3</f>
        <v>10752.68817204301</v>
      </c>
      <c r="AM52" s="24">
        <f>AM51/AM3</f>
        <v>85470.085470085469</v>
      </c>
      <c r="AN52" s="24"/>
      <c r="AO52" s="24"/>
      <c r="AP52" s="24">
        <f>AP51/AP3</f>
        <v>1116.0714285714284</v>
      </c>
      <c r="AQ52" s="24"/>
      <c r="AR52" s="16"/>
      <c r="AS52" s="16"/>
      <c r="AT52" s="16"/>
      <c r="AU52" s="24"/>
      <c r="AV52" s="20"/>
      <c r="AW52" s="38"/>
    </row>
    <row r="53" spans="1:49" ht="15.75" thickBot="1" x14ac:dyDescent="0.3">
      <c r="A53" s="39"/>
      <c r="B53" s="21" t="s">
        <v>55</v>
      </c>
      <c r="C53" s="31">
        <f>(C51*C5*-1)+C51</f>
        <v>4526.3157894736842</v>
      </c>
      <c r="D53" s="31"/>
      <c r="E53" s="31">
        <f>E52*E4</f>
        <v>10000</v>
      </c>
      <c r="F53" s="31"/>
      <c r="G53" s="28"/>
      <c r="H53" s="31">
        <f>H52*H4</f>
        <v>10822.429906542053</v>
      </c>
      <c r="I53" s="28"/>
      <c r="J53" s="31">
        <f>J52*J4</f>
        <v>12771.739130434782</v>
      </c>
      <c r="K53" s="31"/>
      <c r="L53" s="28"/>
      <c r="M53" s="31"/>
      <c r="N53" s="31"/>
      <c r="O53" s="28"/>
      <c r="P53" s="31"/>
      <c r="Q53" s="31">
        <f>Q52*Q4</f>
        <v>10472.44094488189</v>
      </c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31">
        <f>AD52*AD4</f>
        <v>10454.545454545452</v>
      </c>
      <c r="AE53" s="28"/>
      <c r="AF53" s="28"/>
      <c r="AG53" s="28"/>
      <c r="AH53" s="28"/>
      <c r="AI53" s="28"/>
      <c r="AJ53" s="31">
        <f>AJ52*AJ4</f>
        <v>10458.715596330274</v>
      </c>
      <c r="AK53" s="28"/>
      <c r="AL53" s="31">
        <f>AL52*AL4</f>
        <v>10322.58064516129</v>
      </c>
      <c r="AM53" s="31">
        <f>AM52*AM4</f>
        <v>9914.5299145299141</v>
      </c>
      <c r="AN53" s="31"/>
      <c r="AO53" s="31"/>
      <c r="AP53" s="31">
        <f>AP52*AP4</f>
        <v>10491.071428571428</v>
      </c>
      <c r="AQ53" s="31"/>
      <c r="AR53" s="28"/>
      <c r="AS53" s="28"/>
      <c r="AT53" s="28"/>
      <c r="AU53" s="31"/>
      <c r="AV53" s="23">
        <f>SUM(C53:AU53)</f>
        <v>100234.36881047077</v>
      </c>
      <c r="AW53" s="39"/>
    </row>
    <row r="54" spans="1:49" x14ac:dyDescent="0.25">
      <c r="A54" s="37" t="s">
        <v>67</v>
      </c>
      <c r="B54" s="13" t="s">
        <v>52</v>
      </c>
      <c r="C54" s="13"/>
      <c r="D54" s="13"/>
      <c r="E54" s="13"/>
      <c r="F54" s="13"/>
      <c r="G54" s="13"/>
      <c r="H54" s="13"/>
      <c r="I54" s="13"/>
      <c r="J54" s="32">
        <v>50</v>
      </c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4">
        <v>50</v>
      </c>
      <c r="AT54" s="13"/>
      <c r="AU54" s="13"/>
      <c r="AV54" s="26"/>
      <c r="AW54" s="37" t="str">
        <f>A54</f>
        <v>ne zi nu</v>
      </c>
    </row>
    <row r="55" spans="1:49" x14ac:dyDescent="0.25">
      <c r="A55" s="38"/>
      <c r="B55" s="16" t="s">
        <v>53</v>
      </c>
      <c r="C55" s="17"/>
      <c r="D55" s="17"/>
      <c r="E55" s="17"/>
      <c r="F55" s="17"/>
      <c r="G55" s="17"/>
      <c r="H55" s="27"/>
      <c r="I55" s="17"/>
      <c r="J55" s="17">
        <f>$A$2*J54/100</f>
        <v>50000</v>
      </c>
      <c r="K55" s="17"/>
      <c r="L55" s="27"/>
      <c r="M55" s="17"/>
      <c r="N55" s="17"/>
      <c r="O55" s="27"/>
      <c r="P55" s="17"/>
      <c r="Q55" s="17"/>
      <c r="R55" s="17"/>
      <c r="S55" s="27"/>
      <c r="T55" s="27"/>
      <c r="U55" s="27"/>
      <c r="V55" s="27"/>
      <c r="W55" s="17"/>
      <c r="X55" s="1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17"/>
      <c r="AO55" s="17"/>
      <c r="AP55" s="17"/>
      <c r="AQ55" s="17"/>
      <c r="AR55" s="27"/>
      <c r="AS55" s="17">
        <f>$A$2*AS54/100</f>
        <v>50000</v>
      </c>
      <c r="AT55" s="27"/>
      <c r="AU55" s="17"/>
      <c r="AV55" s="18">
        <f>SUM(C55:AU55)</f>
        <v>100000</v>
      </c>
      <c r="AW55" s="38"/>
    </row>
    <row r="56" spans="1:49" x14ac:dyDescent="0.25">
      <c r="A56" s="38"/>
      <c r="B56" s="16" t="s">
        <v>54</v>
      </c>
      <c r="C56" s="24"/>
      <c r="D56" s="24"/>
      <c r="E56" s="24"/>
      <c r="F56" s="24"/>
      <c r="G56" s="24"/>
      <c r="H56" s="16"/>
      <c r="I56" s="24"/>
      <c r="J56" s="24">
        <f>J55/J3</f>
        <v>13586.95652173913</v>
      </c>
      <c r="K56" s="24"/>
      <c r="L56" s="16"/>
      <c r="M56" s="24"/>
      <c r="N56" s="24"/>
      <c r="O56" s="16"/>
      <c r="P56" s="24"/>
      <c r="Q56" s="24"/>
      <c r="R56" s="24"/>
      <c r="S56" s="16"/>
      <c r="T56" s="16"/>
      <c r="U56" s="16"/>
      <c r="V56" s="16"/>
      <c r="W56" s="24"/>
      <c r="X56" s="24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24"/>
      <c r="AO56" s="24"/>
      <c r="AP56" s="24"/>
      <c r="AQ56" s="24"/>
      <c r="AR56" s="16"/>
      <c r="AS56" s="24">
        <f>AS55/AS3</f>
        <v>2304.147465437788</v>
      </c>
      <c r="AT56" s="16"/>
      <c r="AU56" s="24"/>
      <c r="AV56" s="20"/>
      <c r="AW56" s="38"/>
    </row>
    <row r="57" spans="1:49" ht="15.75" thickBot="1" x14ac:dyDescent="0.3">
      <c r="A57" s="39"/>
      <c r="B57" s="21" t="s">
        <v>55</v>
      </c>
      <c r="C57" s="31"/>
      <c r="D57" s="31"/>
      <c r="E57" s="31"/>
      <c r="F57" s="31"/>
      <c r="G57" s="31"/>
      <c r="H57" s="28"/>
      <c r="I57" s="31"/>
      <c r="J57" s="31">
        <f>J56*J4</f>
        <v>63858.695652173912</v>
      </c>
      <c r="K57" s="31"/>
      <c r="L57" s="28"/>
      <c r="M57" s="31"/>
      <c r="N57" s="31"/>
      <c r="O57" s="28"/>
      <c r="P57" s="31"/>
      <c r="Q57" s="31"/>
      <c r="R57" s="31"/>
      <c r="S57" s="28"/>
      <c r="T57" s="28"/>
      <c r="U57" s="28"/>
      <c r="V57" s="28"/>
      <c r="W57" s="31"/>
      <c r="X57" s="31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31"/>
      <c r="AO57" s="31"/>
      <c r="AP57" s="31"/>
      <c r="AQ57" s="31"/>
      <c r="AR57" s="28"/>
      <c r="AS57" s="25">
        <f>(AS55*AS5*-1)+AS55</f>
        <v>53571.428571428572</v>
      </c>
      <c r="AT57" s="28"/>
      <c r="AU57" s="31"/>
      <c r="AV57" s="23">
        <f>SUM(C57:AU57)</f>
        <v>117430.12422360248</v>
      </c>
      <c r="AW57" s="39"/>
    </row>
    <row r="58" spans="1:49" x14ac:dyDescent="0.25">
      <c r="A58" s="37" t="s">
        <v>68</v>
      </c>
      <c r="B58" s="13" t="s">
        <v>52</v>
      </c>
      <c r="C58" s="14">
        <v>30</v>
      </c>
      <c r="D58" s="13"/>
      <c r="E58" s="13">
        <v>20</v>
      </c>
      <c r="F58" s="13"/>
      <c r="G58" s="13"/>
      <c r="H58" s="13"/>
      <c r="I58" s="13"/>
      <c r="J58" s="13"/>
      <c r="K58" s="13"/>
      <c r="L58" s="13">
        <v>20</v>
      </c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>
        <v>20</v>
      </c>
      <c r="AJ58" s="13"/>
      <c r="AK58" s="13"/>
      <c r="AL58" s="13"/>
      <c r="AM58" s="13"/>
      <c r="AN58" s="13"/>
      <c r="AO58" s="13"/>
      <c r="AP58" s="13"/>
      <c r="AQ58" s="13"/>
      <c r="AR58" s="14">
        <v>10</v>
      </c>
      <c r="AS58" s="13"/>
      <c r="AT58" s="13"/>
      <c r="AU58" s="13"/>
      <c r="AV58" s="26"/>
      <c r="AW58" s="37" t="str">
        <f>A58</f>
        <v>Viesturs</v>
      </c>
    </row>
    <row r="59" spans="1:49" x14ac:dyDescent="0.25">
      <c r="A59" s="38"/>
      <c r="B59" s="16" t="s">
        <v>53</v>
      </c>
      <c r="C59" s="17">
        <f>$A$2*C58/100</f>
        <v>30000</v>
      </c>
      <c r="D59" s="17"/>
      <c r="E59" s="17">
        <f>$A$2*E58/100</f>
        <v>20000</v>
      </c>
      <c r="F59" s="17"/>
      <c r="G59" s="17"/>
      <c r="H59" s="27"/>
      <c r="I59" s="17"/>
      <c r="J59" s="17"/>
      <c r="K59" s="17"/>
      <c r="L59" s="17">
        <f>$A$2*L58/100</f>
        <v>20000</v>
      </c>
      <c r="M59" s="17"/>
      <c r="N59" s="17"/>
      <c r="O59" s="27"/>
      <c r="P59" s="17"/>
      <c r="Q59" s="27"/>
      <c r="R59" s="27"/>
      <c r="S59" s="27"/>
      <c r="T59" s="17"/>
      <c r="U59" s="1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17">
        <f>$A$2*AI58/100</f>
        <v>20000</v>
      </c>
      <c r="AJ59" s="27"/>
      <c r="AK59" s="27"/>
      <c r="AL59" s="27"/>
      <c r="AM59" s="27"/>
      <c r="AN59" s="17"/>
      <c r="AO59" s="17"/>
      <c r="AP59" s="17"/>
      <c r="AQ59" s="17"/>
      <c r="AR59" s="17">
        <f>$A$2*AR58/100</f>
        <v>10000</v>
      </c>
      <c r="AS59" s="27"/>
      <c r="AT59" s="27"/>
      <c r="AU59" s="17"/>
      <c r="AV59" s="18">
        <f>SUM(C59:AU59)</f>
        <v>100000</v>
      </c>
      <c r="AW59" s="38"/>
    </row>
    <row r="60" spans="1:49" x14ac:dyDescent="0.25">
      <c r="A60" s="38"/>
      <c r="B60" s="16" t="s">
        <v>54</v>
      </c>
      <c r="C60" s="24">
        <f>C59/C3</f>
        <v>15789.473684210527</v>
      </c>
      <c r="D60" s="24"/>
      <c r="E60" s="24">
        <f>E59/E3</f>
        <v>2747.2527472527472</v>
      </c>
      <c r="F60" s="24"/>
      <c r="G60" s="24"/>
      <c r="H60" s="16"/>
      <c r="I60" s="24"/>
      <c r="J60" s="24"/>
      <c r="K60" s="24"/>
      <c r="L60" s="24">
        <f>L59/L3</f>
        <v>2614.3790849673201</v>
      </c>
      <c r="M60" s="24"/>
      <c r="N60" s="24"/>
      <c r="O60" s="16"/>
      <c r="P60" s="24"/>
      <c r="Q60" s="16"/>
      <c r="R60" s="16"/>
      <c r="S60" s="16"/>
      <c r="T60" s="24"/>
      <c r="U60" s="24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24">
        <f>AI59/AI3</f>
        <v>1550.3875968992247</v>
      </c>
      <c r="AJ60" s="16"/>
      <c r="AK60" s="16"/>
      <c r="AL60" s="16"/>
      <c r="AM60" s="16"/>
      <c r="AN60" s="24"/>
      <c r="AO60" s="24"/>
      <c r="AP60" s="24"/>
      <c r="AQ60" s="24"/>
      <c r="AR60" s="24">
        <f>AR59/AR3</f>
        <v>8695.652173913044</v>
      </c>
      <c r="AS60" s="16"/>
      <c r="AT60" s="16"/>
      <c r="AU60" s="24"/>
      <c r="AV60" s="20"/>
      <c r="AW60" s="38"/>
    </row>
    <row r="61" spans="1:49" ht="15.75" thickBot="1" x14ac:dyDescent="0.3">
      <c r="A61" s="39"/>
      <c r="B61" s="21" t="s">
        <v>55</v>
      </c>
      <c r="C61" s="31">
        <f>(C59*C5*-1)+C59</f>
        <v>13578.94736842105</v>
      </c>
      <c r="D61" s="31"/>
      <c r="E61" s="25">
        <f>E60*E4</f>
        <v>20000</v>
      </c>
      <c r="F61" s="31"/>
      <c r="G61" s="25"/>
      <c r="H61" s="28"/>
      <c r="I61" s="25"/>
      <c r="J61" s="31"/>
      <c r="K61" s="31"/>
      <c r="L61" s="25">
        <f>L60*L4</f>
        <v>20130.718954248365</v>
      </c>
      <c r="M61" s="31"/>
      <c r="N61" s="31"/>
      <c r="O61" s="28"/>
      <c r="P61" s="25"/>
      <c r="Q61" s="28"/>
      <c r="R61" s="28"/>
      <c r="S61" s="28"/>
      <c r="T61" s="25"/>
      <c r="U61" s="25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5">
        <f>AI60*AI4</f>
        <v>24651.162790697672</v>
      </c>
      <c r="AJ61" s="28"/>
      <c r="AK61" s="28"/>
      <c r="AL61" s="28"/>
      <c r="AM61" s="28"/>
      <c r="AN61" s="31"/>
      <c r="AO61" s="31"/>
      <c r="AP61" s="31"/>
      <c r="AQ61" s="31"/>
      <c r="AR61" s="31">
        <f>(AR59*AR5*-1)+AR59</f>
        <v>9217.391304347826</v>
      </c>
      <c r="AS61" s="28"/>
      <c r="AT61" s="28"/>
      <c r="AU61" s="31"/>
      <c r="AV61" s="23">
        <f>SUM(C61:AU61)</f>
        <v>87578.220417714925</v>
      </c>
      <c r="AW61" s="39"/>
    </row>
    <row r="62" spans="1:49" x14ac:dyDescent="0.25">
      <c r="A62" s="37" t="s">
        <v>69</v>
      </c>
      <c r="B62" s="13" t="s">
        <v>52</v>
      </c>
      <c r="C62" s="13"/>
      <c r="D62" s="13"/>
      <c r="E62" s="13"/>
      <c r="F62" s="13"/>
      <c r="G62" s="13"/>
      <c r="H62" s="13"/>
      <c r="I62" s="13">
        <v>20</v>
      </c>
      <c r="J62" s="13"/>
      <c r="K62" s="13"/>
      <c r="L62" s="13"/>
      <c r="M62" s="13"/>
      <c r="N62" s="13"/>
      <c r="O62" s="13"/>
      <c r="P62" s="13"/>
      <c r="Q62" s="13">
        <v>20</v>
      </c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>
        <v>20</v>
      </c>
      <c r="AE62" s="13">
        <v>20</v>
      </c>
      <c r="AF62" s="13"/>
      <c r="AG62" s="13"/>
      <c r="AH62" s="13">
        <v>20</v>
      </c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26"/>
      <c r="AW62" s="37" t="str">
        <f>A62</f>
        <v>Elbruss</v>
      </c>
    </row>
    <row r="63" spans="1:49" x14ac:dyDescent="0.25">
      <c r="A63" s="38"/>
      <c r="B63" s="16" t="s">
        <v>53</v>
      </c>
      <c r="C63" s="17"/>
      <c r="D63" s="17"/>
      <c r="E63" s="17"/>
      <c r="F63" s="17"/>
      <c r="G63" s="17"/>
      <c r="H63" s="27"/>
      <c r="I63" s="17">
        <f>$A$2*I62/100</f>
        <v>20000</v>
      </c>
      <c r="J63" s="17"/>
      <c r="K63" s="17"/>
      <c r="L63" s="17"/>
      <c r="M63" s="17"/>
      <c r="N63" s="17"/>
      <c r="O63" s="27"/>
      <c r="P63" s="17"/>
      <c r="Q63" s="17">
        <f>$A$2*Q62/100</f>
        <v>20000</v>
      </c>
      <c r="R63" s="27"/>
      <c r="S63" s="27"/>
      <c r="T63" s="17"/>
      <c r="U63" s="17"/>
      <c r="V63" s="27"/>
      <c r="W63" s="27"/>
      <c r="X63" s="27"/>
      <c r="Y63" s="27"/>
      <c r="Z63" s="27"/>
      <c r="AA63" s="27"/>
      <c r="AB63" s="27"/>
      <c r="AC63" s="27"/>
      <c r="AD63" s="17">
        <f>$A$2*AD62/100</f>
        <v>20000</v>
      </c>
      <c r="AE63" s="17">
        <f>$A$2*AE62/100</f>
        <v>20000</v>
      </c>
      <c r="AF63" s="27"/>
      <c r="AG63" s="27"/>
      <c r="AH63" s="17">
        <f>$A$2*AH62/100</f>
        <v>20000</v>
      </c>
      <c r="AI63" s="27"/>
      <c r="AJ63" s="27"/>
      <c r="AK63" s="27"/>
      <c r="AL63" s="27"/>
      <c r="AM63" s="27"/>
      <c r="AN63" s="17"/>
      <c r="AO63" s="17"/>
      <c r="AP63" s="17"/>
      <c r="AQ63" s="17"/>
      <c r="AR63" s="27"/>
      <c r="AS63" s="27"/>
      <c r="AT63" s="27"/>
      <c r="AU63" s="17"/>
      <c r="AV63" s="18">
        <f>SUM(C63:AU63)</f>
        <v>100000</v>
      </c>
      <c r="AW63" s="38"/>
    </row>
    <row r="64" spans="1:49" x14ac:dyDescent="0.25">
      <c r="A64" s="38"/>
      <c r="B64" s="16" t="s">
        <v>54</v>
      </c>
      <c r="C64" s="24"/>
      <c r="D64" s="24"/>
      <c r="E64" s="24"/>
      <c r="F64" s="24"/>
      <c r="G64" s="24"/>
      <c r="H64" s="16"/>
      <c r="I64" s="24">
        <f>I63/I3</f>
        <v>44642.857142857145</v>
      </c>
      <c r="J64" s="24"/>
      <c r="K64" s="24"/>
      <c r="L64" s="24"/>
      <c r="M64" s="24"/>
      <c r="N64" s="24"/>
      <c r="O64" s="16"/>
      <c r="P64" s="24"/>
      <c r="Q64" s="24">
        <f>Q63/Q3</f>
        <v>15748.031496062991</v>
      </c>
      <c r="R64" s="16"/>
      <c r="S64" s="16"/>
      <c r="T64" s="24"/>
      <c r="U64" s="24"/>
      <c r="V64" s="16"/>
      <c r="W64" s="16"/>
      <c r="X64" s="16"/>
      <c r="Y64" s="16"/>
      <c r="Z64" s="16"/>
      <c r="AA64" s="16"/>
      <c r="AB64" s="16"/>
      <c r="AC64" s="16"/>
      <c r="AD64" s="24">
        <f>AD63/AD3</f>
        <v>7575.7575757575751</v>
      </c>
      <c r="AE64" s="24">
        <f>AE63/AE3</f>
        <v>10752.68817204301</v>
      </c>
      <c r="AF64" s="16"/>
      <c r="AG64" s="16"/>
      <c r="AH64" s="24">
        <f>AH63/AH3</f>
        <v>32520.325203252032</v>
      </c>
      <c r="AI64" s="16"/>
      <c r="AJ64" s="16"/>
      <c r="AK64" s="16"/>
      <c r="AL64" s="16"/>
      <c r="AM64" s="16"/>
      <c r="AN64" s="24"/>
      <c r="AO64" s="24"/>
      <c r="AP64" s="24"/>
      <c r="AQ64" s="24"/>
      <c r="AR64" s="16"/>
      <c r="AS64" s="16"/>
      <c r="AT64" s="16"/>
      <c r="AU64" s="24"/>
      <c r="AV64" s="20"/>
      <c r="AW64" s="38"/>
    </row>
    <row r="65" spans="1:49" ht="15.75" thickBot="1" x14ac:dyDescent="0.3">
      <c r="A65" s="39"/>
      <c r="B65" s="21" t="s">
        <v>55</v>
      </c>
      <c r="C65" s="31"/>
      <c r="D65" s="31"/>
      <c r="E65" s="31"/>
      <c r="F65" s="31"/>
      <c r="G65" s="25"/>
      <c r="H65" s="28"/>
      <c r="I65" s="31">
        <f>I64*I4</f>
        <v>19821.428571428572</v>
      </c>
      <c r="J65" s="31"/>
      <c r="K65" s="31"/>
      <c r="L65" s="31"/>
      <c r="M65" s="31"/>
      <c r="N65" s="31"/>
      <c r="O65" s="28"/>
      <c r="P65" s="25"/>
      <c r="Q65" s="31">
        <f>Q64*Q4</f>
        <v>20944.881889763779</v>
      </c>
      <c r="R65" s="28"/>
      <c r="S65" s="28"/>
      <c r="T65" s="25"/>
      <c r="U65" s="25"/>
      <c r="V65" s="28"/>
      <c r="W65" s="28"/>
      <c r="X65" s="28"/>
      <c r="Y65" s="28"/>
      <c r="Z65" s="28"/>
      <c r="AA65" s="28"/>
      <c r="AB65" s="28"/>
      <c r="AC65" s="28"/>
      <c r="AD65" s="31">
        <f>AD64*AD4</f>
        <v>20909.090909090904</v>
      </c>
      <c r="AE65" s="31">
        <f>AE64*AE4</f>
        <v>19677.419354838708</v>
      </c>
      <c r="AF65" s="28"/>
      <c r="AG65" s="28"/>
      <c r="AH65" s="31">
        <f>AH64*AH4</f>
        <v>20650.406504065042</v>
      </c>
      <c r="AI65" s="28"/>
      <c r="AJ65" s="28"/>
      <c r="AK65" s="28"/>
      <c r="AL65" s="28"/>
      <c r="AM65" s="28"/>
      <c r="AN65" s="31"/>
      <c r="AO65" s="31"/>
      <c r="AP65" s="31"/>
      <c r="AQ65" s="31"/>
      <c r="AR65" s="28"/>
      <c r="AS65" s="28"/>
      <c r="AT65" s="28"/>
      <c r="AU65" s="31"/>
      <c r="AV65" s="23">
        <f>SUM(C65:AU65)</f>
        <v>102003.227229187</v>
      </c>
      <c r="AW65" s="39"/>
    </row>
    <row r="66" spans="1:49" x14ac:dyDescent="0.25">
      <c r="A66" s="37" t="s">
        <v>70</v>
      </c>
      <c r="B66" s="13" t="s">
        <v>52</v>
      </c>
      <c r="C66" s="14">
        <v>5</v>
      </c>
      <c r="D66" s="13"/>
      <c r="E66" s="13"/>
      <c r="F66" s="13"/>
      <c r="G66" s="13"/>
      <c r="H66" s="13"/>
      <c r="I66" s="13"/>
      <c r="J66" s="13">
        <v>20</v>
      </c>
      <c r="K66" s="13">
        <v>10</v>
      </c>
      <c r="L66" s="13"/>
      <c r="M66" s="13"/>
      <c r="N66" s="13"/>
      <c r="O66" s="13"/>
      <c r="P66" s="13"/>
      <c r="Q66" s="13"/>
      <c r="R66" s="13"/>
      <c r="S66" s="13">
        <v>15</v>
      </c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>
        <v>10</v>
      </c>
      <c r="AT66" s="13"/>
      <c r="AU66" s="13">
        <v>40</v>
      </c>
      <c r="AV66" s="26"/>
      <c r="AW66" s="37" t="str">
        <f>A66</f>
        <v>Marsels</v>
      </c>
    </row>
    <row r="67" spans="1:49" x14ac:dyDescent="0.25">
      <c r="A67" s="38"/>
      <c r="B67" s="16" t="s">
        <v>53</v>
      </c>
      <c r="C67" s="17">
        <f>$A$2*C66/100</f>
        <v>5000</v>
      </c>
      <c r="D67" s="17"/>
      <c r="E67" s="17"/>
      <c r="F67" s="17"/>
      <c r="G67" s="17"/>
      <c r="H67" s="27"/>
      <c r="I67" s="17"/>
      <c r="J67" s="17">
        <f>$A$2*J66/100</f>
        <v>20000</v>
      </c>
      <c r="K67" s="17">
        <f>$A$2*K66/100</f>
        <v>10000</v>
      </c>
      <c r="L67" s="17"/>
      <c r="M67" s="17"/>
      <c r="N67" s="17"/>
      <c r="O67" s="27"/>
      <c r="P67" s="17"/>
      <c r="Q67" s="27"/>
      <c r="R67" s="27"/>
      <c r="S67" s="17">
        <f>$A$2*S66/100</f>
        <v>15000</v>
      </c>
      <c r="T67" s="17"/>
      <c r="U67" s="1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17"/>
      <c r="AO67" s="17"/>
      <c r="AP67" s="17"/>
      <c r="AQ67" s="17"/>
      <c r="AR67" s="27"/>
      <c r="AS67" s="17">
        <f>$A$2*AS66/100</f>
        <v>10000</v>
      </c>
      <c r="AT67" s="27"/>
      <c r="AU67" s="17">
        <f>$A$2*AU66/100</f>
        <v>40000</v>
      </c>
      <c r="AV67" s="18">
        <f>SUM(C67:AU67)</f>
        <v>100000</v>
      </c>
      <c r="AW67" s="38"/>
    </row>
    <row r="68" spans="1:49" x14ac:dyDescent="0.25">
      <c r="A68" s="38"/>
      <c r="B68" s="16" t="s">
        <v>54</v>
      </c>
      <c r="C68" s="24">
        <f>C67/C3</f>
        <v>2631.5789473684213</v>
      </c>
      <c r="D68" s="24"/>
      <c r="E68" s="24"/>
      <c r="F68" s="24"/>
      <c r="G68" s="24"/>
      <c r="H68" s="16"/>
      <c r="I68" s="24"/>
      <c r="J68" s="24">
        <f>J67/J3</f>
        <v>5434.782608695652</v>
      </c>
      <c r="K68" s="24">
        <f>K67/K3</f>
        <v>6622.5165562913908</v>
      </c>
      <c r="L68" s="24"/>
      <c r="M68" s="24"/>
      <c r="N68" s="24"/>
      <c r="O68" s="16"/>
      <c r="P68" s="24"/>
      <c r="Q68" s="16"/>
      <c r="R68" s="16"/>
      <c r="S68" s="24">
        <f>S67/S3</f>
        <v>8797.6539589442818</v>
      </c>
      <c r="T68" s="24"/>
      <c r="U68" s="24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24"/>
      <c r="AO68" s="24"/>
      <c r="AP68" s="24"/>
      <c r="AQ68" s="24"/>
      <c r="AR68" s="16"/>
      <c r="AS68" s="24">
        <f>AS67/AS3</f>
        <v>460.82949308755764</v>
      </c>
      <c r="AT68" s="16"/>
      <c r="AU68" s="24">
        <f>AU67/AU3</f>
        <v>40000</v>
      </c>
      <c r="AV68" s="20"/>
      <c r="AW68" s="38"/>
    </row>
    <row r="69" spans="1:49" ht="15.75" thickBot="1" x14ac:dyDescent="0.3">
      <c r="A69" s="39"/>
      <c r="B69" s="21" t="s">
        <v>55</v>
      </c>
      <c r="C69" s="31">
        <f>(C67*C5*-1)+C67</f>
        <v>2263.1578947368421</v>
      </c>
      <c r="D69" s="31"/>
      <c r="E69" s="31"/>
      <c r="F69" s="31"/>
      <c r="G69" s="25"/>
      <c r="H69" s="28"/>
      <c r="I69" s="31"/>
      <c r="J69" s="31">
        <f>J68*J4</f>
        <v>25543.478260869564</v>
      </c>
      <c r="K69" s="31">
        <f>K68*K4</f>
        <v>10529.801324503313</v>
      </c>
      <c r="L69" s="31"/>
      <c r="M69" s="31"/>
      <c r="N69" s="31"/>
      <c r="O69" s="28"/>
      <c r="P69" s="25"/>
      <c r="Q69" s="28"/>
      <c r="R69" s="28"/>
      <c r="S69" s="31">
        <f>S68*S4</f>
        <v>15791.788856304986</v>
      </c>
      <c r="T69" s="25"/>
      <c r="U69" s="25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31"/>
      <c r="AO69" s="31"/>
      <c r="AP69" s="31"/>
      <c r="AQ69" s="31"/>
      <c r="AR69" s="28"/>
      <c r="AS69" s="31">
        <f>AS68*AS4</f>
        <v>9285.7142857142862</v>
      </c>
      <c r="AT69" s="28"/>
      <c r="AU69" s="31">
        <f>AU68*AU4</f>
        <v>40000</v>
      </c>
      <c r="AV69" s="23">
        <f>SUM(C69:AU69)</f>
        <v>103413.940622129</v>
      </c>
      <c r="AW69" s="39"/>
    </row>
    <row r="70" spans="1:49" x14ac:dyDescent="0.25">
      <c r="A70" s="37" t="s">
        <v>71</v>
      </c>
      <c r="B70" s="13" t="s">
        <v>52</v>
      </c>
      <c r="C70" s="13">
        <v>5</v>
      </c>
      <c r="D70" s="13">
        <v>20</v>
      </c>
      <c r="E70" s="13"/>
      <c r="F70" s="13"/>
      <c r="G70" s="13"/>
      <c r="H70" s="13">
        <v>5</v>
      </c>
      <c r="I70" s="13">
        <v>5</v>
      </c>
      <c r="J70" s="13"/>
      <c r="K70" s="13">
        <v>10</v>
      </c>
      <c r="L70" s="13"/>
      <c r="M70" s="13"/>
      <c r="N70" s="13"/>
      <c r="O70" s="13"/>
      <c r="P70" s="13"/>
      <c r="Q70" s="13"/>
      <c r="R70" s="13"/>
      <c r="S70" s="13"/>
      <c r="T70" s="14">
        <v>5</v>
      </c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4">
        <v>5</v>
      </c>
      <c r="AJ70" s="13"/>
      <c r="AK70" s="13"/>
      <c r="AL70" s="13"/>
      <c r="AM70" s="13"/>
      <c r="AN70" s="13"/>
      <c r="AO70" s="13"/>
      <c r="AP70" s="13"/>
      <c r="AQ70" s="13"/>
      <c r="AR70" s="13"/>
      <c r="AS70" s="13">
        <v>15</v>
      </c>
      <c r="AT70" s="13"/>
      <c r="AU70" s="13">
        <v>30</v>
      </c>
      <c r="AV70" s="26"/>
      <c r="AW70" s="37" t="str">
        <f>A70</f>
        <v>Mahans</v>
      </c>
    </row>
    <row r="71" spans="1:49" x14ac:dyDescent="0.25">
      <c r="A71" s="38"/>
      <c r="B71" s="16" t="s">
        <v>53</v>
      </c>
      <c r="C71" s="17">
        <f>$A$2*C70/100</f>
        <v>5000</v>
      </c>
      <c r="D71" s="17">
        <f>$A$2*D70/100</f>
        <v>20000</v>
      </c>
      <c r="E71" s="17"/>
      <c r="F71" s="17"/>
      <c r="G71" s="17"/>
      <c r="H71" s="17">
        <f>$A$2*H70/100</f>
        <v>5000</v>
      </c>
      <c r="I71" s="17">
        <f>$A$2*I70/100</f>
        <v>5000</v>
      </c>
      <c r="J71" s="17"/>
      <c r="K71" s="17">
        <f>$A$2*K70/100</f>
        <v>10000</v>
      </c>
      <c r="L71" s="17"/>
      <c r="M71" s="17"/>
      <c r="N71" s="17"/>
      <c r="O71" s="27"/>
      <c r="P71" s="17"/>
      <c r="Q71" s="27"/>
      <c r="R71" s="27"/>
      <c r="S71" s="27"/>
      <c r="T71" s="17">
        <f>$A$2*T70/100</f>
        <v>5000</v>
      </c>
      <c r="U71" s="1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17">
        <f>$A$2*AI70/100</f>
        <v>5000</v>
      </c>
      <c r="AJ71" s="27"/>
      <c r="AK71" s="27"/>
      <c r="AL71" s="27"/>
      <c r="AM71" s="27"/>
      <c r="AN71" s="17"/>
      <c r="AO71" s="17"/>
      <c r="AP71" s="17"/>
      <c r="AQ71" s="17"/>
      <c r="AR71" s="27"/>
      <c r="AS71" s="17">
        <f>$A$2*AS70/100</f>
        <v>15000</v>
      </c>
      <c r="AT71" s="27"/>
      <c r="AU71" s="17">
        <f>$A$2*AU70/100</f>
        <v>30000</v>
      </c>
      <c r="AV71" s="18">
        <f>SUM(C71:AU71)</f>
        <v>100000</v>
      </c>
      <c r="AW71" s="38"/>
    </row>
    <row r="72" spans="1:49" x14ac:dyDescent="0.25">
      <c r="A72" s="38"/>
      <c r="B72" s="16" t="s">
        <v>54</v>
      </c>
      <c r="C72" s="24">
        <f>C71/C3</f>
        <v>2631.5789473684213</v>
      </c>
      <c r="D72" s="24">
        <f>D71/D3</f>
        <v>46511.627906976748</v>
      </c>
      <c r="E72" s="24"/>
      <c r="F72" s="24"/>
      <c r="G72" s="24"/>
      <c r="H72" s="24">
        <f>H71/H3</f>
        <v>4672.8971962616815</v>
      </c>
      <c r="I72" s="24">
        <f>I71/I3</f>
        <v>11160.714285714286</v>
      </c>
      <c r="J72" s="24"/>
      <c r="K72" s="24">
        <f>K71/K3</f>
        <v>6622.5165562913908</v>
      </c>
      <c r="L72" s="24"/>
      <c r="M72" s="24"/>
      <c r="N72" s="24"/>
      <c r="O72" s="16"/>
      <c r="P72" s="24"/>
      <c r="Q72" s="16"/>
      <c r="R72" s="16"/>
      <c r="S72" s="16"/>
      <c r="T72" s="24">
        <f>T71/T3</f>
        <v>390.625</v>
      </c>
      <c r="U72" s="24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24">
        <f>AI71/AI3</f>
        <v>387.59689922480618</v>
      </c>
      <c r="AJ72" s="16"/>
      <c r="AK72" s="16"/>
      <c r="AL72" s="16"/>
      <c r="AM72" s="16"/>
      <c r="AN72" s="24"/>
      <c r="AO72" s="24"/>
      <c r="AP72" s="24"/>
      <c r="AQ72" s="24"/>
      <c r="AR72" s="16"/>
      <c r="AS72" s="24">
        <f>AS71/AS3</f>
        <v>691.24423963133643</v>
      </c>
      <c r="AT72" s="16"/>
      <c r="AU72" s="24">
        <f>AU71/AU3</f>
        <v>30000</v>
      </c>
      <c r="AV72" s="20"/>
      <c r="AW72" s="38"/>
    </row>
    <row r="73" spans="1:49" ht="15.75" thickBot="1" x14ac:dyDescent="0.3">
      <c r="A73" s="39"/>
      <c r="B73" s="21" t="s">
        <v>55</v>
      </c>
      <c r="C73" s="31">
        <f>C72*C4</f>
        <v>7736.8421052631584</v>
      </c>
      <c r="D73" s="31">
        <f>D72*D4</f>
        <v>23348.837209302328</v>
      </c>
      <c r="E73" s="31"/>
      <c r="F73" s="31"/>
      <c r="G73" s="25"/>
      <c r="H73" s="31">
        <f>H72*H4</f>
        <v>5411.2149532710264</v>
      </c>
      <c r="I73" s="31">
        <f>I72*I4</f>
        <v>4955.3571428571431</v>
      </c>
      <c r="J73" s="31"/>
      <c r="K73" s="31">
        <f>K72*K4</f>
        <v>10529.801324503313</v>
      </c>
      <c r="L73" s="31"/>
      <c r="M73" s="31"/>
      <c r="N73" s="31"/>
      <c r="O73" s="28"/>
      <c r="P73" s="25"/>
      <c r="Q73" s="28"/>
      <c r="R73" s="28"/>
      <c r="S73" s="28"/>
      <c r="T73" s="31">
        <f>(T71*T5*-1)+T71</f>
        <v>4863.28125</v>
      </c>
      <c r="U73" s="25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31">
        <f>(AI71*AI5*-1)+AI71</f>
        <v>3837.2093023255811</v>
      </c>
      <c r="AJ73" s="28"/>
      <c r="AK73" s="28"/>
      <c r="AL73" s="28"/>
      <c r="AM73" s="28"/>
      <c r="AN73" s="31"/>
      <c r="AO73" s="31"/>
      <c r="AP73" s="31"/>
      <c r="AQ73" s="31"/>
      <c r="AR73" s="28"/>
      <c r="AS73" s="31">
        <f>AS72*AS4</f>
        <v>13928.571428571428</v>
      </c>
      <c r="AT73" s="28"/>
      <c r="AU73" s="31">
        <f>AU72*AU4</f>
        <v>30000</v>
      </c>
      <c r="AV73" s="23">
        <f>SUM(C73:AU73)</f>
        <v>104611.11471609399</v>
      </c>
      <c r="AW73" s="39"/>
    </row>
    <row r="74" spans="1:49" ht="15" customHeight="1" x14ac:dyDescent="0.25">
      <c r="A74" s="40" t="s">
        <v>72</v>
      </c>
      <c r="B74" s="13" t="s">
        <v>52</v>
      </c>
      <c r="C74" s="13"/>
      <c r="D74" s="13"/>
      <c r="E74" s="13">
        <v>25</v>
      </c>
      <c r="F74" s="13"/>
      <c r="G74" s="13"/>
      <c r="H74" s="13"/>
      <c r="I74" s="13"/>
      <c r="J74" s="13"/>
      <c r="K74" s="13"/>
      <c r="L74" s="13"/>
      <c r="M74" s="14">
        <v>5</v>
      </c>
      <c r="N74" s="13"/>
      <c r="O74" s="13"/>
      <c r="P74" s="13"/>
      <c r="Q74" s="13"/>
      <c r="R74" s="13"/>
      <c r="S74" s="13"/>
      <c r="T74" s="13"/>
      <c r="U74" s="13"/>
      <c r="V74" s="13">
        <v>25</v>
      </c>
      <c r="W74" s="13"/>
      <c r="X74" s="13">
        <v>5</v>
      </c>
      <c r="Y74" s="13">
        <v>20</v>
      </c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>
        <v>20</v>
      </c>
      <c r="AV74" s="26"/>
      <c r="AW74" s="40" t="str">
        <f>A74</f>
        <v>2020Jaunaisinvestors</v>
      </c>
    </row>
    <row r="75" spans="1:49" x14ac:dyDescent="0.25">
      <c r="A75" s="41"/>
      <c r="B75" s="16" t="s">
        <v>53</v>
      </c>
      <c r="C75" s="17"/>
      <c r="D75" s="17"/>
      <c r="E75" s="17">
        <f>$A$2*E74/100</f>
        <v>25000</v>
      </c>
      <c r="F75" s="17"/>
      <c r="G75" s="17"/>
      <c r="H75" s="27"/>
      <c r="I75" s="17"/>
      <c r="J75" s="17"/>
      <c r="K75" s="17"/>
      <c r="L75" s="17"/>
      <c r="M75" s="17">
        <f>$A$2*M74/100</f>
        <v>5000</v>
      </c>
      <c r="N75" s="17"/>
      <c r="O75" s="27"/>
      <c r="P75" s="17"/>
      <c r="Q75" s="27"/>
      <c r="R75" s="27"/>
      <c r="S75" s="27"/>
      <c r="T75" s="17"/>
      <c r="U75" s="17"/>
      <c r="V75" s="17">
        <f>$A$2*V74/100</f>
        <v>25000</v>
      </c>
      <c r="W75" s="27"/>
      <c r="X75" s="17">
        <f>$A$2*X74/100</f>
        <v>5000</v>
      </c>
      <c r="Y75" s="17">
        <f>$A$2*Y74/100</f>
        <v>20000</v>
      </c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17"/>
      <c r="AO75" s="17"/>
      <c r="AP75" s="17"/>
      <c r="AQ75" s="17"/>
      <c r="AR75" s="27"/>
      <c r="AS75" s="27"/>
      <c r="AT75" s="27"/>
      <c r="AU75" s="17">
        <f>$A$2*AU74/100</f>
        <v>20000</v>
      </c>
      <c r="AV75" s="18">
        <f>SUM(C75:AU75)</f>
        <v>100000</v>
      </c>
      <c r="AW75" s="41"/>
    </row>
    <row r="76" spans="1:49" x14ac:dyDescent="0.25">
      <c r="A76" s="41"/>
      <c r="B76" s="16" t="s">
        <v>54</v>
      </c>
      <c r="C76" s="24"/>
      <c r="D76" s="24"/>
      <c r="E76" s="24">
        <f>E75/E3</f>
        <v>3434.065934065934</v>
      </c>
      <c r="F76" s="24"/>
      <c r="G76" s="24"/>
      <c r="H76" s="16"/>
      <c r="I76" s="24"/>
      <c r="J76" s="24"/>
      <c r="K76" s="24"/>
      <c r="L76" s="24"/>
      <c r="M76" s="24">
        <f>M75/M3</f>
        <v>7812.5</v>
      </c>
      <c r="N76" s="24"/>
      <c r="O76" s="16"/>
      <c r="P76" s="24"/>
      <c r="Q76" s="16"/>
      <c r="R76" s="16"/>
      <c r="S76" s="16"/>
      <c r="T76" s="24"/>
      <c r="U76" s="24"/>
      <c r="V76" s="24">
        <f>V75/V3</f>
        <v>76687.116564417171</v>
      </c>
      <c r="W76" s="16"/>
      <c r="X76" s="24">
        <f>X75/X3</f>
        <v>480.76923076923077</v>
      </c>
      <c r="Y76" s="24">
        <f>Y75/Y3</f>
        <v>2234.63687150838</v>
      </c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24"/>
      <c r="AO76" s="24"/>
      <c r="AP76" s="24"/>
      <c r="AQ76" s="24"/>
      <c r="AR76" s="16"/>
      <c r="AS76" s="16"/>
      <c r="AT76" s="16"/>
      <c r="AU76" s="24">
        <f>AU75/AU3</f>
        <v>20000</v>
      </c>
      <c r="AV76" s="20"/>
      <c r="AW76" s="41"/>
    </row>
    <row r="77" spans="1:49" ht="15.75" thickBot="1" x14ac:dyDescent="0.3">
      <c r="A77" s="42"/>
      <c r="B77" s="21" t="s">
        <v>55</v>
      </c>
      <c r="C77" s="31"/>
      <c r="D77" s="31"/>
      <c r="E77" s="31">
        <f>E76*E4</f>
        <v>25000</v>
      </c>
      <c r="F77" s="31"/>
      <c r="G77" s="25"/>
      <c r="H77" s="28"/>
      <c r="I77" s="31"/>
      <c r="J77" s="31"/>
      <c r="K77" s="31"/>
      <c r="L77" s="31"/>
      <c r="M77" s="31">
        <f>(M75*M5*-1)+M75</f>
        <v>4328.125</v>
      </c>
      <c r="N77" s="31"/>
      <c r="O77" s="28"/>
      <c r="P77" s="25"/>
      <c r="Q77" s="28"/>
      <c r="R77" s="28"/>
      <c r="S77" s="28"/>
      <c r="T77" s="25"/>
      <c r="U77" s="25"/>
      <c r="V77" s="31">
        <f>V76*V4</f>
        <v>24463.190184049079</v>
      </c>
      <c r="W77" s="28"/>
      <c r="X77" s="31">
        <f>X76*X4</f>
        <v>5096.1538461538457</v>
      </c>
      <c r="Y77" s="31">
        <f>Y76*Y4</f>
        <v>19553.072625698325</v>
      </c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31"/>
      <c r="AO77" s="31"/>
      <c r="AP77" s="31"/>
      <c r="AQ77" s="31"/>
      <c r="AR77" s="28"/>
      <c r="AS77" s="28"/>
      <c r="AT77" s="28"/>
      <c r="AU77" s="31">
        <f>AU76*AU4</f>
        <v>20000</v>
      </c>
      <c r="AV77" s="23">
        <f>SUM(C77:AU77)</f>
        <v>98440.541655901237</v>
      </c>
      <c r="AW77" s="42"/>
    </row>
    <row r="78" spans="1:49" x14ac:dyDescent="0.25">
      <c r="A78" s="37" t="s">
        <v>73</v>
      </c>
      <c r="B78" s="13" t="s">
        <v>52</v>
      </c>
      <c r="C78" s="13"/>
      <c r="D78" s="13"/>
      <c r="E78" s="13">
        <v>30</v>
      </c>
      <c r="F78" s="13"/>
      <c r="G78" s="13"/>
      <c r="H78" s="13">
        <v>15</v>
      </c>
      <c r="I78" s="13">
        <v>25</v>
      </c>
      <c r="J78" s="13"/>
      <c r="K78" s="13"/>
      <c r="L78" s="13"/>
      <c r="M78" s="13"/>
      <c r="N78" s="13"/>
      <c r="O78" s="13"/>
      <c r="P78" s="13"/>
      <c r="Q78" s="13"/>
      <c r="R78" s="13"/>
      <c r="S78" s="13">
        <v>25</v>
      </c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>
        <v>5</v>
      </c>
      <c r="AV78" s="26"/>
      <c r="AW78" s="37" t="str">
        <f>A78</f>
        <v>Gate</v>
      </c>
    </row>
    <row r="79" spans="1:49" x14ac:dyDescent="0.25">
      <c r="A79" s="38"/>
      <c r="B79" s="16" t="s">
        <v>53</v>
      </c>
      <c r="C79" s="17"/>
      <c r="D79" s="17"/>
      <c r="E79" s="17">
        <f>$A$2*E78/100</f>
        <v>30000</v>
      </c>
      <c r="F79" s="17"/>
      <c r="G79" s="17"/>
      <c r="H79" s="17">
        <f>$A$2*H78/100</f>
        <v>15000</v>
      </c>
      <c r="I79" s="17">
        <f>$A$2*I78/100</f>
        <v>25000</v>
      </c>
      <c r="J79" s="17"/>
      <c r="K79" s="17"/>
      <c r="L79" s="17"/>
      <c r="M79" s="17"/>
      <c r="N79" s="17"/>
      <c r="O79" s="27"/>
      <c r="P79" s="17"/>
      <c r="Q79" s="27"/>
      <c r="R79" s="27"/>
      <c r="S79" s="17">
        <f>$A$2*S78/100</f>
        <v>25000</v>
      </c>
      <c r="T79" s="17"/>
      <c r="U79" s="1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17"/>
      <c r="AO79" s="17"/>
      <c r="AP79" s="17"/>
      <c r="AQ79" s="17"/>
      <c r="AR79" s="27"/>
      <c r="AS79" s="27"/>
      <c r="AT79" s="27"/>
      <c r="AU79" s="17">
        <f>$A$2*AU78/100</f>
        <v>5000</v>
      </c>
      <c r="AV79" s="18">
        <f>SUM(C79:AU79)</f>
        <v>100000</v>
      </c>
      <c r="AW79" s="38"/>
    </row>
    <row r="80" spans="1:49" x14ac:dyDescent="0.25">
      <c r="A80" s="38"/>
      <c r="B80" s="16" t="s">
        <v>54</v>
      </c>
      <c r="C80" s="24"/>
      <c r="D80" s="24"/>
      <c r="E80" s="24">
        <f>E79/E3</f>
        <v>4120.8791208791208</v>
      </c>
      <c r="F80" s="24"/>
      <c r="G80" s="24"/>
      <c r="H80" s="24">
        <f>H79/H3</f>
        <v>14018.691588785046</v>
      </c>
      <c r="I80" s="24">
        <f>I79/I3</f>
        <v>55803.571428571428</v>
      </c>
      <c r="J80" s="24"/>
      <c r="K80" s="24"/>
      <c r="L80" s="24"/>
      <c r="M80" s="24"/>
      <c r="N80" s="24"/>
      <c r="O80" s="16"/>
      <c r="P80" s="24"/>
      <c r="Q80" s="16"/>
      <c r="R80" s="16"/>
      <c r="S80" s="24">
        <f>S79/S3</f>
        <v>14662.756598240469</v>
      </c>
      <c r="T80" s="24"/>
      <c r="U80" s="24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24"/>
      <c r="AO80" s="24"/>
      <c r="AP80" s="24"/>
      <c r="AQ80" s="24"/>
      <c r="AR80" s="16"/>
      <c r="AS80" s="16"/>
      <c r="AT80" s="16"/>
      <c r="AU80" s="24">
        <f>AU79/AU3</f>
        <v>5000</v>
      </c>
      <c r="AV80" s="20"/>
      <c r="AW80" s="38"/>
    </row>
    <row r="81" spans="1:49" ht="15.75" thickBot="1" x14ac:dyDescent="0.3">
      <c r="A81" s="39"/>
      <c r="B81" s="21" t="s">
        <v>55</v>
      </c>
      <c r="C81" s="31"/>
      <c r="D81" s="31"/>
      <c r="E81" s="31">
        <f>E80*E4</f>
        <v>30000</v>
      </c>
      <c r="F81" s="31"/>
      <c r="G81" s="25"/>
      <c r="H81" s="31">
        <f>H80*H4</f>
        <v>16233.644859813083</v>
      </c>
      <c r="I81" s="31">
        <f>I80*I4</f>
        <v>24776.785714285714</v>
      </c>
      <c r="J81" s="31"/>
      <c r="K81" s="31"/>
      <c r="L81" s="31"/>
      <c r="M81" s="31"/>
      <c r="N81" s="31"/>
      <c r="O81" s="28"/>
      <c r="P81" s="25"/>
      <c r="Q81" s="28"/>
      <c r="R81" s="28"/>
      <c r="S81" s="31">
        <f>S80*S4</f>
        <v>26319.648093841639</v>
      </c>
      <c r="T81" s="25"/>
      <c r="U81" s="25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31"/>
      <c r="AO81" s="31"/>
      <c r="AP81" s="31"/>
      <c r="AQ81" s="31"/>
      <c r="AR81" s="28"/>
      <c r="AS81" s="28"/>
      <c r="AT81" s="28"/>
      <c r="AU81" s="31">
        <f>AU80*AU4</f>
        <v>5000</v>
      </c>
      <c r="AV81" s="23">
        <f>SUM(C81:AU81)</f>
        <v>102330.07866794043</v>
      </c>
      <c r="AW81" s="39"/>
    </row>
    <row r="82" spans="1:49" x14ac:dyDescent="0.25">
      <c r="A82" s="37" t="s">
        <v>74</v>
      </c>
      <c r="B82" s="13" t="s">
        <v>52</v>
      </c>
      <c r="C82" s="13"/>
      <c r="D82" s="13">
        <v>20</v>
      </c>
      <c r="E82" s="13">
        <v>20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4">
        <v>20</v>
      </c>
      <c r="AG82" s="13"/>
      <c r="AH82" s="13"/>
      <c r="AI82" s="13"/>
      <c r="AJ82" s="13"/>
      <c r="AK82" s="13"/>
      <c r="AL82" s="13"/>
      <c r="AM82" s="13"/>
      <c r="AN82" s="13"/>
      <c r="AO82" s="13"/>
      <c r="AP82" s="13">
        <v>20</v>
      </c>
      <c r="AQ82" s="13"/>
      <c r="AR82" s="13"/>
      <c r="AS82" s="14">
        <v>20</v>
      </c>
      <c r="AT82" s="13"/>
      <c r="AU82" s="13"/>
      <c r="AV82" s="26"/>
      <c r="AW82" s="37" t="str">
        <f>A82</f>
        <v>Sportists</v>
      </c>
    </row>
    <row r="83" spans="1:49" x14ac:dyDescent="0.25">
      <c r="A83" s="38"/>
      <c r="B83" s="16" t="s">
        <v>53</v>
      </c>
      <c r="C83" s="17"/>
      <c r="D83" s="17">
        <f>$A$2*D82/100</f>
        <v>20000</v>
      </c>
      <c r="E83" s="17">
        <f>$A$2*E82/100</f>
        <v>20000</v>
      </c>
      <c r="F83" s="17"/>
      <c r="G83" s="17"/>
      <c r="H83" s="27"/>
      <c r="I83" s="17"/>
      <c r="J83" s="17"/>
      <c r="K83" s="17"/>
      <c r="L83" s="17"/>
      <c r="M83" s="17"/>
      <c r="N83" s="17"/>
      <c r="O83" s="27"/>
      <c r="P83" s="17"/>
      <c r="Q83" s="27"/>
      <c r="R83" s="27"/>
      <c r="S83" s="27"/>
      <c r="T83" s="17"/>
      <c r="U83" s="1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17">
        <f>$A$2*AF82/100</f>
        <v>20000</v>
      </c>
      <c r="AG83" s="27"/>
      <c r="AH83" s="27"/>
      <c r="AI83" s="27"/>
      <c r="AJ83" s="27"/>
      <c r="AK83" s="27"/>
      <c r="AL83" s="27"/>
      <c r="AM83" s="27"/>
      <c r="AN83" s="17"/>
      <c r="AO83" s="17"/>
      <c r="AP83" s="17">
        <f>$A$2*AP82/100</f>
        <v>20000</v>
      </c>
      <c r="AQ83" s="17"/>
      <c r="AR83" s="27"/>
      <c r="AS83" s="17">
        <f>$A$2*AS82/100</f>
        <v>20000</v>
      </c>
      <c r="AT83" s="27"/>
      <c r="AU83" s="17"/>
      <c r="AV83" s="18">
        <f>SUM(C83:AU83)</f>
        <v>100000</v>
      </c>
      <c r="AW83" s="38"/>
    </row>
    <row r="84" spans="1:49" x14ac:dyDescent="0.25">
      <c r="A84" s="38"/>
      <c r="B84" s="16" t="s">
        <v>54</v>
      </c>
      <c r="C84" s="24"/>
      <c r="D84" s="24">
        <f>D83/D3</f>
        <v>46511.627906976748</v>
      </c>
      <c r="E84" s="24">
        <f>E83/E3</f>
        <v>2747.2527472527472</v>
      </c>
      <c r="F84" s="24"/>
      <c r="G84" s="24"/>
      <c r="H84" s="16"/>
      <c r="I84" s="24"/>
      <c r="J84" s="24"/>
      <c r="K84" s="24"/>
      <c r="L84" s="24"/>
      <c r="M84" s="24"/>
      <c r="N84" s="24"/>
      <c r="O84" s="16"/>
      <c r="P84" s="24"/>
      <c r="Q84" s="16"/>
      <c r="R84" s="16"/>
      <c r="S84" s="16"/>
      <c r="T84" s="24"/>
      <c r="U84" s="24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24">
        <f>AF83/AF3</f>
        <v>1333.3333333333333</v>
      </c>
      <c r="AG84" s="16"/>
      <c r="AH84" s="16"/>
      <c r="AI84" s="16"/>
      <c r="AJ84" s="16"/>
      <c r="AK84" s="16"/>
      <c r="AL84" s="16"/>
      <c r="AM84" s="16"/>
      <c r="AN84" s="24"/>
      <c r="AO84" s="24"/>
      <c r="AP84" s="24">
        <f>AP83/AP3</f>
        <v>2232.1428571428569</v>
      </c>
      <c r="AQ84" s="24"/>
      <c r="AR84" s="16"/>
      <c r="AS84" s="24">
        <f>AS83/AS3</f>
        <v>921.65898617511527</v>
      </c>
      <c r="AT84" s="16"/>
      <c r="AU84" s="24"/>
      <c r="AV84" s="20"/>
      <c r="AW84" s="38"/>
    </row>
    <row r="85" spans="1:49" ht="15.75" thickBot="1" x14ac:dyDescent="0.3">
      <c r="A85" s="39"/>
      <c r="B85" s="21" t="s">
        <v>55</v>
      </c>
      <c r="C85" s="31"/>
      <c r="D85" s="31">
        <f>D84*D4</f>
        <v>23348.837209302328</v>
      </c>
      <c r="E85" s="31">
        <f>E84*E4</f>
        <v>20000</v>
      </c>
      <c r="F85" s="31"/>
      <c r="G85" s="25"/>
      <c r="H85" s="28"/>
      <c r="I85" s="31"/>
      <c r="J85" s="31"/>
      <c r="K85" s="31"/>
      <c r="L85" s="31"/>
      <c r="M85" s="31"/>
      <c r="N85" s="31"/>
      <c r="O85" s="28"/>
      <c r="P85" s="25"/>
      <c r="Q85" s="28"/>
      <c r="R85" s="28"/>
      <c r="S85" s="28"/>
      <c r="T85" s="25"/>
      <c r="U85" s="25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5">
        <f>(AF83*AF5*-1)+AF83</f>
        <v>21200</v>
      </c>
      <c r="AG85" s="28"/>
      <c r="AH85" s="28"/>
      <c r="AI85" s="28"/>
      <c r="AJ85" s="28"/>
      <c r="AK85" s="28"/>
      <c r="AL85" s="28"/>
      <c r="AM85" s="28"/>
      <c r="AN85" s="31"/>
      <c r="AO85" s="31"/>
      <c r="AP85" s="31">
        <f>AP84*AP4</f>
        <v>20982.142857142855</v>
      </c>
      <c r="AQ85" s="31"/>
      <c r="AR85" s="28"/>
      <c r="AS85" s="25">
        <f>(AS83*AS5*-1)+AS83</f>
        <v>21428.571428571428</v>
      </c>
      <c r="AT85" s="28"/>
      <c r="AU85" s="31"/>
      <c r="AV85" s="23">
        <f>SUM(C85:AU85)</f>
        <v>106959.55149501661</v>
      </c>
      <c r="AW85" s="39"/>
    </row>
    <row r="86" spans="1:49" x14ac:dyDescent="0.25">
      <c r="A86" s="37" t="s">
        <v>75</v>
      </c>
      <c r="B86" s="13" t="s">
        <v>52</v>
      </c>
      <c r="C86" s="13"/>
      <c r="D86" s="13"/>
      <c r="E86" s="13"/>
      <c r="F86" s="13">
        <v>35</v>
      </c>
      <c r="G86" s="13"/>
      <c r="H86" s="13"/>
      <c r="I86" s="13"/>
      <c r="J86" s="13"/>
      <c r="K86" s="13"/>
      <c r="L86" s="13"/>
      <c r="M86" s="14">
        <v>15</v>
      </c>
      <c r="N86" s="13"/>
      <c r="O86" s="13"/>
      <c r="P86" s="13">
        <v>15</v>
      </c>
      <c r="Q86" s="13">
        <v>10</v>
      </c>
      <c r="R86" s="13"/>
      <c r="S86" s="13"/>
      <c r="T86" s="13"/>
      <c r="U86" s="13"/>
      <c r="V86" s="13"/>
      <c r="W86" s="13"/>
      <c r="X86" s="13">
        <v>15</v>
      </c>
      <c r="Y86" s="13"/>
      <c r="Z86" s="13"/>
      <c r="AA86" s="13"/>
      <c r="AB86" s="13"/>
      <c r="AC86" s="13"/>
      <c r="AD86" s="13"/>
      <c r="AE86" s="13">
        <v>10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26"/>
      <c r="AW86" s="37" t="str">
        <f>A86</f>
        <v>megabyte98</v>
      </c>
    </row>
    <row r="87" spans="1:49" x14ac:dyDescent="0.25">
      <c r="A87" s="38"/>
      <c r="B87" s="16" t="s">
        <v>53</v>
      </c>
      <c r="C87" s="17"/>
      <c r="D87" s="17"/>
      <c r="E87" s="17"/>
      <c r="F87" s="17">
        <f>$A$2*F86/100</f>
        <v>35000</v>
      </c>
      <c r="G87" s="17"/>
      <c r="H87" s="27"/>
      <c r="I87" s="17"/>
      <c r="J87" s="17"/>
      <c r="K87" s="17"/>
      <c r="L87" s="17"/>
      <c r="M87" s="17">
        <f>$A$2*M86/100</f>
        <v>15000</v>
      </c>
      <c r="N87" s="17"/>
      <c r="O87" s="27"/>
      <c r="P87" s="17">
        <f>$A$2*P86/100</f>
        <v>15000</v>
      </c>
      <c r="Q87" s="17">
        <f>$A$2*Q86/100</f>
        <v>10000</v>
      </c>
      <c r="R87" s="27"/>
      <c r="S87" s="27"/>
      <c r="T87" s="17"/>
      <c r="U87" s="17"/>
      <c r="V87" s="27"/>
      <c r="W87" s="27"/>
      <c r="X87" s="17">
        <f>$A$2*X86/100</f>
        <v>15000</v>
      </c>
      <c r="Y87" s="27"/>
      <c r="Z87" s="27"/>
      <c r="AA87" s="27"/>
      <c r="AB87" s="27"/>
      <c r="AC87" s="27"/>
      <c r="AD87" s="27"/>
      <c r="AE87" s="17">
        <f>$A$2*AE86/100</f>
        <v>10000</v>
      </c>
      <c r="AF87" s="27"/>
      <c r="AG87" s="27"/>
      <c r="AH87" s="27"/>
      <c r="AI87" s="27"/>
      <c r="AJ87" s="27"/>
      <c r="AK87" s="27"/>
      <c r="AL87" s="27"/>
      <c r="AM87" s="27"/>
      <c r="AN87" s="17"/>
      <c r="AO87" s="17"/>
      <c r="AP87" s="17"/>
      <c r="AQ87" s="17"/>
      <c r="AR87" s="27"/>
      <c r="AS87" s="27"/>
      <c r="AT87" s="27"/>
      <c r="AU87" s="17"/>
      <c r="AV87" s="18">
        <f>SUM(C87:AU87)</f>
        <v>100000</v>
      </c>
      <c r="AW87" s="38"/>
    </row>
    <row r="88" spans="1:49" x14ac:dyDescent="0.25">
      <c r="A88" s="38"/>
      <c r="B88" s="16" t="s">
        <v>54</v>
      </c>
      <c r="C88" s="24"/>
      <c r="D88" s="24"/>
      <c r="E88" s="24"/>
      <c r="F88" s="24">
        <f>F87/F3</f>
        <v>30308.27848978178</v>
      </c>
      <c r="G88" s="24"/>
      <c r="H88" s="16"/>
      <c r="I88" s="24"/>
      <c r="J88" s="24"/>
      <c r="K88" s="24"/>
      <c r="L88" s="24"/>
      <c r="M88" s="24">
        <f>M87/M3</f>
        <v>23437.5</v>
      </c>
      <c r="N88" s="24"/>
      <c r="O88" s="16"/>
      <c r="P88" s="24">
        <f>P87/P3</f>
        <v>1107.011070110701</v>
      </c>
      <c r="Q88" s="24">
        <f>Q87/Q3</f>
        <v>7874.0157480314956</v>
      </c>
      <c r="R88" s="16"/>
      <c r="S88" s="16"/>
      <c r="T88" s="24"/>
      <c r="U88" s="24"/>
      <c r="V88" s="16"/>
      <c r="W88" s="16"/>
      <c r="X88" s="24">
        <f>X87/X3</f>
        <v>1442.3076923076922</v>
      </c>
      <c r="Y88" s="16"/>
      <c r="Z88" s="16"/>
      <c r="AA88" s="16"/>
      <c r="AB88" s="16"/>
      <c r="AC88" s="16"/>
      <c r="AD88" s="16"/>
      <c r="AE88" s="24">
        <f>AE87/AE3</f>
        <v>5376.3440860215051</v>
      </c>
      <c r="AF88" s="16"/>
      <c r="AG88" s="16"/>
      <c r="AH88" s="16"/>
      <c r="AI88" s="16"/>
      <c r="AJ88" s="16"/>
      <c r="AK88" s="16"/>
      <c r="AL88" s="16"/>
      <c r="AM88" s="16"/>
      <c r="AN88" s="24"/>
      <c r="AO88" s="24"/>
      <c r="AP88" s="24"/>
      <c r="AQ88" s="24"/>
      <c r="AR88" s="16"/>
      <c r="AS88" s="16"/>
      <c r="AT88" s="16"/>
      <c r="AU88" s="24"/>
      <c r="AV88" s="20"/>
      <c r="AW88" s="38"/>
    </row>
    <row r="89" spans="1:49" ht="15.75" thickBot="1" x14ac:dyDescent="0.3">
      <c r="A89" s="39"/>
      <c r="B89" s="21" t="s">
        <v>55</v>
      </c>
      <c r="C89" s="31"/>
      <c r="D89" s="31"/>
      <c r="E89" s="31"/>
      <c r="F89" s="31">
        <f>F88*F4</f>
        <v>35157.603048146862</v>
      </c>
      <c r="G89" s="25"/>
      <c r="H89" s="28"/>
      <c r="I89" s="31"/>
      <c r="J89" s="31"/>
      <c r="K89" s="31"/>
      <c r="L89" s="31"/>
      <c r="M89" s="31">
        <f>(M87*M5*-1)+M87</f>
        <v>12984.375</v>
      </c>
      <c r="N89" s="31"/>
      <c r="O89" s="28"/>
      <c r="P89" s="31">
        <f>P88*P4</f>
        <v>21254.61254612546</v>
      </c>
      <c r="Q89" s="31">
        <f>Q88*Q4</f>
        <v>10472.44094488189</v>
      </c>
      <c r="R89" s="28"/>
      <c r="S89" s="28"/>
      <c r="T89" s="25"/>
      <c r="U89" s="25"/>
      <c r="V89" s="28"/>
      <c r="W89" s="28"/>
      <c r="X89" s="31">
        <f>X88*X4</f>
        <v>15288.461538461535</v>
      </c>
      <c r="Y89" s="28"/>
      <c r="Z89" s="28"/>
      <c r="AA89" s="28"/>
      <c r="AB89" s="28"/>
      <c r="AC89" s="28"/>
      <c r="AD89" s="28"/>
      <c r="AE89" s="31">
        <f>AE88*AE4</f>
        <v>9838.7096774193542</v>
      </c>
      <c r="AF89" s="28"/>
      <c r="AG89" s="28"/>
      <c r="AH89" s="28"/>
      <c r="AI89" s="28"/>
      <c r="AJ89" s="28"/>
      <c r="AK89" s="28"/>
      <c r="AL89" s="28"/>
      <c r="AM89" s="28"/>
      <c r="AN89" s="31"/>
      <c r="AO89" s="31"/>
      <c r="AP89" s="31"/>
      <c r="AQ89" s="31"/>
      <c r="AR89" s="28"/>
      <c r="AS89" s="28"/>
      <c r="AT89" s="28"/>
      <c r="AU89" s="31"/>
      <c r="AV89" s="23">
        <f>SUM(C89:AU89)</f>
        <v>104996.20275503509</v>
      </c>
      <c r="AW89" s="39"/>
    </row>
    <row r="90" spans="1:49" x14ac:dyDescent="0.25">
      <c r="A90" s="37" t="s">
        <v>76</v>
      </c>
      <c r="B90" s="13" t="s">
        <v>52</v>
      </c>
      <c r="C90" s="14">
        <v>15</v>
      </c>
      <c r="D90" s="13"/>
      <c r="E90" s="13"/>
      <c r="F90" s="13"/>
      <c r="G90" s="13"/>
      <c r="H90" s="13"/>
      <c r="I90" s="13">
        <v>10</v>
      </c>
      <c r="J90" s="13"/>
      <c r="K90" s="13"/>
      <c r="L90" s="13"/>
      <c r="M90" s="14">
        <v>5</v>
      </c>
      <c r="N90" s="13"/>
      <c r="O90" s="13"/>
      <c r="P90" s="13"/>
      <c r="Q90" s="13"/>
      <c r="R90" s="14">
        <v>5</v>
      </c>
      <c r="S90" s="13"/>
      <c r="T90" s="13"/>
      <c r="U90" s="13"/>
      <c r="V90" s="13"/>
      <c r="W90" s="13">
        <v>5</v>
      </c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>
        <v>15</v>
      </c>
      <c r="AJ90" s="13"/>
      <c r="AK90" s="13"/>
      <c r="AL90" s="13"/>
      <c r="AM90" s="13"/>
      <c r="AN90" s="13">
        <v>10</v>
      </c>
      <c r="AO90" s="13"/>
      <c r="AP90" s="13"/>
      <c r="AQ90" s="13"/>
      <c r="AR90" s="13"/>
      <c r="AS90" s="13"/>
      <c r="AT90" s="14">
        <v>5</v>
      </c>
      <c r="AU90" s="13">
        <v>30</v>
      </c>
      <c r="AV90" s="26"/>
      <c r="AW90" s="37" t="str">
        <f>A90</f>
        <v>Auris</v>
      </c>
    </row>
    <row r="91" spans="1:49" x14ac:dyDescent="0.25">
      <c r="A91" s="38"/>
      <c r="B91" s="16" t="s">
        <v>53</v>
      </c>
      <c r="C91" s="17">
        <f>$A$2*C90/100</f>
        <v>15000</v>
      </c>
      <c r="D91" s="17"/>
      <c r="E91" s="17"/>
      <c r="F91" s="17"/>
      <c r="G91" s="17"/>
      <c r="H91" s="27"/>
      <c r="I91" s="17">
        <f>$A$2*I90/100</f>
        <v>10000</v>
      </c>
      <c r="J91" s="17"/>
      <c r="K91" s="17"/>
      <c r="L91" s="17"/>
      <c r="M91" s="17">
        <f>$A$2*M90/100</f>
        <v>5000</v>
      </c>
      <c r="N91" s="17"/>
      <c r="O91" s="27"/>
      <c r="P91" s="17"/>
      <c r="Q91" s="27"/>
      <c r="R91" s="17">
        <f>$A$2*R90/100</f>
        <v>5000</v>
      </c>
      <c r="S91" s="27"/>
      <c r="T91" s="17"/>
      <c r="U91" s="17"/>
      <c r="V91" s="27"/>
      <c r="W91" s="17">
        <f>$A$2*W90/100</f>
        <v>5000</v>
      </c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17">
        <f>$A$2*AI90/100</f>
        <v>15000</v>
      </c>
      <c r="AJ91" s="27"/>
      <c r="AK91" s="27"/>
      <c r="AL91" s="27"/>
      <c r="AM91" s="27"/>
      <c r="AN91" s="17">
        <f>$A$2*AN90/100</f>
        <v>10000</v>
      </c>
      <c r="AO91" s="17"/>
      <c r="AP91" s="17"/>
      <c r="AQ91" s="17"/>
      <c r="AR91" s="27"/>
      <c r="AS91" s="27"/>
      <c r="AT91" s="17">
        <f>$A$2*AT90/100</f>
        <v>5000</v>
      </c>
      <c r="AU91" s="17">
        <f>$A$2*AU90/100</f>
        <v>30000</v>
      </c>
      <c r="AV91" s="18">
        <f>SUM(C91:AU91)</f>
        <v>100000</v>
      </c>
      <c r="AW91" s="38"/>
    </row>
    <row r="92" spans="1:49" x14ac:dyDescent="0.25">
      <c r="A92" s="38"/>
      <c r="B92" s="16" t="s">
        <v>54</v>
      </c>
      <c r="C92" s="24">
        <f>C91/C3</f>
        <v>7894.7368421052633</v>
      </c>
      <c r="D92" s="24"/>
      <c r="E92" s="24"/>
      <c r="F92" s="24"/>
      <c r="G92" s="24"/>
      <c r="H92" s="16"/>
      <c r="I92" s="24">
        <f>I91/I3</f>
        <v>22321.428571428572</v>
      </c>
      <c r="J92" s="24"/>
      <c r="K92" s="24"/>
      <c r="L92" s="24"/>
      <c r="M92" s="24">
        <f>M91/M3</f>
        <v>7812.5</v>
      </c>
      <c r="N92" s="24"/>
      <c r="O92" s="16"/>
      <c r="P92" s="24"/>
      <c r="Q92" s="16"/>
      <c r="R92" s="24">
        <f>R91/R3</f>
        <v>586.85446009389671</v>
      </c>
      <c r="S92" s="16"/>
      <c r="T92" s="24"/>
      <c r="U92" s="24"/>
      <c r="V92" s="16"/>
      <c r="W92" s="24">
        <f>W91/W3</f>
        <v>3952.5691699604745</v>
      </c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24">
        <f>AI91/AI3</f>
        <v>1162.7906976744187</v>
      </c>
      <c r="AJ92" s="16"/>
      <c r="AK92" s="16"/>
      <c r="AL92" s="16"/>
      <c r="AM92" s="16"/>
      <c r="AN92" s="24">
        <f>AN91/AN3</f>
        <v>5128.2051282051279</v>
      </c>
      <c r="AO92" s="24"/>
      <c r="AP92" s="24"/>
      <c r="AQ92" s="24"/>
      <c r="AR92" s="16"/>
      <c r="AS92" s="16"/>
      <c r="AT92" s="24">
        <f>AT91/AT3</f>
        <v>3115.264797507788</v>
      </c>
      <c r="AU92" s="24">
        <f>AU91/AU3</f>
        <v>30000</v>
      </c>
      <c r="AV92" s="20"/>
      <c r="AW92" s="38"/>
    </row>
    <row r="93" spans="1:49" ht="15.75" thickBot="1" x14ac:dyDescent="0.3">
      <c r="A93" s="39"/>
      <c r="B93" s="21" t="s">
        <v>55</v>
      </c>
      <c r="C93" s="31">
        <f>(C91*C5*-1)+C91</f>
        <v>6789.4736842105249</v>
      </c>
      <c r="D93" s="31"/>
      <c r="E93" s="31"/>
      <c r="F93" s="31"/>
      <c r="G93" s="25"/>
      <c r="H93" s="28"/>
      <c r="I93" s="31">
        <f>I92*I4</f>
        <v>9910.7142857142862</v>
      </c>
      <c r="J93" s="31"/>
      <c r="K93" s="31"/>
      <c r="L93" s="31"/>
      <c r="M93" s="31">
        <f>(M91*M5*-1)+M91</f>
        <v>4328.125</v>
      </c>
      <c r="N93" s="31"/>
      <c r="O93" s="28"/>
      <c r="P93" s="25"/>
      <c r="Q93" s="28"/>
      <c r="R93" s="31">
        <f>(R91*R5*-1)+R91</f>
        <v>4659.6244131455396</v>
      </c>
      <c r="S93" s="28"/>
      <c r="T93" s="25"/>
      <c r="U93" s="25"/>
      <c r="V93" s="28"/>
      <c r="W93" s="31">
        <f>W92*W4</f>
        <v>4901.185770750988</v>
      </c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31">
        <f>AI92*AI4</f>
        <v>18488.372093023256</v>
      </c>
      <c r="AJ93" s="28"/>
      <c r="AK93" s="28"/>
      <c r="AL93" s="28"/>
      <c r="AM93" s="28"/>
      <c r="AN93" s="31">
        <f>AN92*AN4</f>
        <v>10974.358974358975</v>
      </c>
      <c r="AO93" s="31"/>
      <c r="AP93" s="31"/>
      <c r="AQ93" s="31"/>
      <c r="AR93" s="28"/>
      <c r="AS93" s="28"/>
      <c r="AT93" s="31">
        <f>(AT91*AT5*-1)+AT91</f>
        <v>5046.7289719626169</v>
      </c>
      <c r="AU93" s="31">
        <f>AU92*AU4</f>
        <v>30000</v>
      </c>
      <c r="AV93" s="23">
        <f>SUM(C93:AU93)</f>
        <v>95098.583193166181</v>
      </c>
      <c r="AW93" s="39"/>
    </row>
    <row r="94" spans="1:49" x14ac:dyDescent="0.25">
      <c r="A94" s="37" t="s">
        <v>77</v>
      </c>
      <c r="B94" s="13" t="s">
        <v>52</v>
      </c>
      <c r="C94" s="13"/>
      <c r="D94" s="13"/>
      <c r="E94" s="13"/>
      <c r="F94" s="13"/>
      <c r="G94" s="13"/>
      <c r="H94" s="13"/>
      <c r="I94" s="13"/>
      <c r="J94" s="13">
        <v>20</v>
      </c>
      <c r="K94" s="13"/>
      <c r="L94" s="13"/>
      <c r="M94" s="13"/>
      <c r="N94" s="13"/>
      <c r="O94" s="13">
        <v>15</v>
      </c>
      <c r="P94" s="13">
        <v>10</v>
      </c>
      <c r="Q94" s="13">
        <v>5</v>
      </c>
      <c r="R94" s="13">
        <v>15</v>
      </c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>
        <v>30</v>
      </c>
      <c r="AG94" s="13"/>
      <c r="AH94" s="13"/>
      <c r="AI94" s="13">
        <v>5</v>
      </c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26"/>
      <c r="AW94" s="37" t="str">
        <f>A94</f>
        <v>Buz15</v>
      </c>
    </row>
    <row r="95" spans="1:49" x14ac:dyDescent="0.25">
      <c r="A95" s="38"/>
      <c r="B95" s="16" t="s">
        <v>53</v>
      </c>
      <c r="C95" s="17"/>
      <c r="D95" s="17"/>
      <c r="E95" s="17"/>
      <c r="F95" s="17"/>
      <c r="G95" s="17"/>
      <c r="H95" s="27"/>
      <c r="I95" s="17"/>
      <c r="J95" s="17">
        <f>$A$2*J94/100</f>
        <v>20000</v>
      </c>
      <c r="K95" s="17"/>
      <c r="L95" s="17"/>
      <c r="M95" s="17"/>
      <c r="N95" s="17"/>
      <c r="O95" s="17">
        <f>$A$2*O94/100</f>
        <v>15000</v>
      </c>
      <c r="P95" s="17">
        <f>$A$2*P94/100</f>
        <v>10000</v>
      </c>
      <c r="Q95" s="17">
        <f>$A$2*Q94/100</f>
        <v>5000</v>
      </c>
      <c r="R95" s="17">
        <f>$A$2*R94/100</f>
        <v>15000</v>
      </c>
      <c r="S95" s="27"/>
      <c r="T95" s="17"/>
      <c r="U95" s="1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17">
        <f>$A$2*AF94/100</f>
        <v>30000</v>
      </c>
      <c r="AG95" s="27"/>
      <c r="AH95" s="27"/>
      <c r="AI95" s="17">
        <f>$A$2*AI94/100</f>
        <v>5000</v>
      </c>
      <c r="AJ95" s="27"/>
      <c r="AK95" s="27"/>
      <c r="AL95" s="27"/>
      <c r="AM95" s="27"/>
      <c r="AN95" s="17"/>
      <c r="AO95" s="17"/>
      <c r="AP95" s="17"/>
      <c r="AQ95" s="17"/>
      <c r="AR95" s="27"/>
      <c r="AS95" s="27"/>
      <c r="AT95" s="27"/>
      <c r="AU95" s="17"/>
      <c r="AV95" s="18">
        <f>SUM(C95:AU95)</f>
        <v>100000</v>
      </c>
      <c r="AW95" s="38"/>
    </row>
    <row r="96" spans="1:49" x14ac:dyDescent="0.25">
      <c r="A96" s="38"/>
      <c r="B96" s="16" t="s">
        <v>54</v>
      </c>
      <c r="C96" s="24"/>
      <c r="D96" s="24"/>
      <c r="E96" s="24"/>
      <c r="F96" s="24"/>
      <c r="G96" s="24"/>
      <c r="H96" s="16"/>
      <c r="I96" s="24"/>
      <c r="J96" s="24">
        <f>J95/J3</f>
        <v>5434.782608695652</v>
      </c>
      <c r="K96" s="24"/>
      <c r="L96" s="24"/>
      <c r="M96" s="24"/>
      <c r="N96" s="24"/>
      <c r="O96" s="24">
        <f>O95/O3</f>
        <v>867.05202312138726</v>
      </c>
      <c r="P96" s="24">
        <f>P95/P3</f>
        <v>738.00738007380073</v>
      </c>
      <c r="Q96" s="24">
        <f>Q95/Q3</f>
        <v>3937.0078740157478</v>
      </c>
      <c r="R96" s="24">
        <f>R95/R3</f>
        <v>1760.5633802816903</v>
      </c>
      <c r="S96" s="16"/>
      <c r="T96" s="24"/>
      <c r="U96" s="24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24">
        <f>AF95/AF3</f>
        <v>2000</v>
      </c>
      <c r="AG96" s="16"/>
      <c r="AH96" s="16"/>
      <c r="AI96" s="24">
        <f>AI95/AI3</f>
        <v>387.59689922480618</v>
      </c>
      <c r="AJ96" s="16"/>
      <c r="AK96" s="16"/>
      <c r="AL96" s="16"/>
      <c r="AM96" s="16"/>
      <c r="AN96" s="24"/>
      <c r="AO96" s="24"/>
      <c r="AP96" s="24"/>
      <c r="AQ96" s="24"/>
      <c r="AR96" s="16"/>
      <c r="AS96" s="16"/>
      <c r="AT96" s="16"/>
      <c r="AU96" s="24"/>
      <c r="AV96" s="20"/>
      <c r="AW96" s="38"/>
    </row>
    <row r="97" spans="1:49" ht="15.75" thickBot="1" x14ac:dyDescent="0.3">
      <c r="A97" s="39"/>
      <c r="B97" s="21" t="s">
        <v>55</v>
      </c>
      <c r="C97" s="31"/>
      <c r="D97" s="31"/>
      <c r="E97" s="31"/>
      <c r="F97" s="31"/>
      <c r="G97" s="25"/>
      <c r="H97" s="28"/>
      <c r="I97" s="31"/>
      <c r="J97" s="25">
        <f>J96*J4</f>
        <v>25543.478260869564</v>
      </c>
      <c r="K97" s="31"/>
      <c r="L97" s="31"/>
      <c r="M97" s="31"/>
      <c r="N97" s="31"/>
      <c r="O97" s="25">
        <f>O96*O4</f>
        <v>16387.283236994219</v>
      </c>
      <c r="P97" s="25">
        <f>P96*P4</f>
        <v>14169.741697416974</v>
      </c>
      <c r="Q97" s="25">
        <f>Q96*Q4</f>
        <v>5236.2204724409448</v>
      </c>
      <c r="R97" s="25">
        <f>R96*R4</f>
        <v>16021.126760563382</v>
      </c>
      <c r="S97" s="28"/>
      <c r="T97" s="25"/>
      <c r="U97" s="25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5">
        <f>AF96*AF4</f>
        <v>28200</v>
      </c>
      <c r="AG97" s="28"/>
      <c r="AH97" s="28"/>
      <c r="AI97" s="25">
        <f>AI96*AI4</f>
        <v>6162.790697674418</v>
      </c>
      <c r="AJ97" s="28"/>
      <c r="AK97" s="28"/>
      <c r="AL97" s="28"/>
      <c r="AM97" s="28"/>
      <c r="AN97" s="31"/>
      <c r="AO97" s="31"/>
      <c r="AP97" s="31"/>
      <c r="AQ97" s="31"/>
      <c r="AR97" s="28"/>
      <c r="AS97" s="28"/>
      <c r="AT97" s="28"/>
      <c r="AU97" s="31"/>
      <c r="AV97" s="23">
        <f>SUM(C97:AU97)</f>
        <v>111720.6411259595</v>
      </c>
      <c r="AW97" s="39"/>
    </row>
    <row r="98" spans="1:49" x14ac:dyDescent="0.25">
      <c r="A98" s="37" t="s">
        <v>78</v>
      </c>
      <c r="B98" s="13" t="s">
        <v>52</v>
      </c>
      <c r="C98" s="14">
        <v>25</v>
      </c>
      <c r="D98" s="13">
        <v>25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>
        <v>25</v>
      </c>
      <c r="Z98" s="13"/>
      <c r="AA98" s="13"/>
      <c r="AB98" s="13">
        <v>25</v>
      </c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26"/>
      <c r="AW98" s="37" t="str">
        <f>A98</f>
        <v>Assets</v>
      </c>
    </row>
    <row r="99" spans="1:49" x14ac:dyDescent="0.25">
      <c r="A99" s="38"/>
      <c r="B99" s="16" t="s">
        <v>53</v>
      </c>
      <c r="C99" s="17">
        <f>$A$2*C98/100</f>
        <v>25000</v>
      </c>
      <c r="D99" s="17">
        <f>$A$2*D98/100</f>
        <v>25000</v>
      </c>
      <c r="E99" s="17"/>
      <c r="F99" s="17"/>
      <c r="G99" s="17"/>
      <c r="H99" s="27"/>
      <c r="I99" s="17"/>
      <c r="J99" s="17"/>
      <c r="K99" s="17"/>
      <c r="L99" s="17"/>
      <c r="M99" s="17"/>
      <c r="N99" s="17"/>
      <c r="O99" s="27"/>
      <c r="P99" s="17"/>
      <c r="Q99" s="27"/>
      <c r="R99" s="27"/>
      <c r="S99" s="27"/>
      <c r="T99" s="17"/>
      <c r="U99" s="17"/>
      <c r="V99" s="27"/>
      <c r="W99" s="27"/>
      <c r="X99" s="27"/>
      <c r="Y99" s="17">
        <f>$A$2*Y98/100</f>
        <v>25000</v>
      </c>
      <c r="Z99" s="27"/>
      <c r="AA99" s="27"/>
      <c r="AB99" s="17">
        <f>$A$2*AB98/100</f>
        <v>25000</v>
      </c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17"/>
      <c r="AO99" s="17"/>
      <c r="AP99" s="17"/>
      <c r="AQ99" s="17"/>
      <c r="AR99" s="27"/>
      <c r="AS99" s="27"/>
      <c r="AT99" s="27"/>
      <c r="AU99" s="17"/>
      <c r="AV99" s="18">
        <f>SUM(C99:AU99)</f>
        <v>100000</v>
      </c>
      <c r="AW99" s="38"/>
    </row>
    <row r="100" spans="1:49" x14ac:dyDescent="0.25">
      <c r="A100" s="38"/>
      <c r="B100" s="16" t="s">
        <v>54</v>
      </c>
      <c r="C100" s="24">
        <f>C99/C3</f>
        <v>13157.894736842105</v>
      </c>
      <c r="D100" s="24">
        <f>D99/D3</f>
        <v>58139.534883720931</v>
      </c>
      <c r="E100" s="24"/>
      <c r="F100" s="24"/>
      <c r="G100" s="24"/>
      <c r="H100" s="16"/>
      <c r="I100" s="24"/>
      <c r="J100" s="24"/>
      <c r="K100" s="24"/>
      <c r="L100" s="24"/>
      <c r="M100" s="24"/>
      <c r="N100" s="24"/>
      <c r="O100" s="16"/>
      <c r="P100" s="24"/>
      <c r="Q100" s="16"/>
      <c r="R100" s="16"/>
      <c r="S100" s="16"/>
      <c r="T100" s="24"/>
      <c r="U100" s="24"/>
      <c r="V100" s="16"/>
      <c r="W100" s="16"/>
      <c r="X100" s="16"/>
      <c r="Y100" s="24">
        <f>Y99/Y3</f>
        <v>2793.2960893854752</v>
      </c>
      <c r="Z100" s="16"/>
      <c r="AA100" s="16"/>
      <c r="AB100" s="24">
        <f>AB99/AB3</f>
        <v>65789.473684210519</v>
      </c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24"/>
      <c r="AO100" s="24"/>
      <c r="AP100" s="24"/>
      <c r="AQ100" s="24"/>
      <c r="AR100" s="16"/>
      <c r="AS100" s="16"/>
      <c r="AT100" s="16"/>
      <c r="AU100" s="24"/>
      <c r="AV100" s="20"/>
      <c r="AW100" s="38"/>
    </row>
    <row r="101" spans="1:49" ht="15.75" thickBot="1" x14ac:dyDescent="0.3">
      <c r="A101" s="39"/>
      <c r="B101" s="21" t="s">
        <v>55</v>
      </c>
      <c r="C101" s="31">
        <f>(C99*C5*-1)+C99</f>
        <v>11315.78947368421</v>
      </c>
      <c r="D101" s="31">
        <f>D100*D4</f>
        <v>29186.046511627908</v>
      </c>
      <c r="E101" s="31"/>
      <c r="F101" s="31"/>
      <c r="G101" s="25"/>
      <c r="H101" s="28"/>
      <c r="I101" s="31"/>
      <c r="J101" s="31"/>
      <c r="K101" s="31"/>
      <c r="L101" s="31"/>
      <c r="M101" s="31"/>
      <c r="N101" s="31"/>
      <c r="O101" s="28"/>
      <c r="P101" s="25"/>
      <c r="Q101" s="28"/>
      <c r="R101" s="28"/>
      <c r="S101" s="28"/>
      <c r="T101" s="25"/>
      <c r="U101" s="25"/>
      <c r="V101" s="28"/>
      <c r="W101" s="28"/>
      <c r="X101" s="28"/>
      <c r="Y101" s="31">
        <f>Y100*Y4</f>
        <v>24441.340782122908</v>
      </c>
      <c r="Z101" s="28"/>
      <c r="AA101" s="28"/>
      <c r="AB101" s="31">
        <f>AB100*AB4</f>
        <v>24868.421052631576</v>
      </c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31"/>
      <c r="AO101" s="31"/>
      <c r="AP101" s="31"/>
      <c r="AQ101" s="31"/>
      <c r="AR101" s="28"/>
      <c r="AS101" s="28"/>
      <c r="AT101" s="28"/>
      <c r="AU101" s="31"/>
      <c r="AV101" s="23">
        <f>SUM(C101:AU101)</f>
        <v>89811.5978200666</v>
      </c>
      <c r="AW101" s="39"/>
    </row>
    <row r="102" spans="1:49" x14ac:dyDescent="0.25">
      <c r="A102" s="37" t="s">
        <v>79</v>
      </c>
      <c r="B102" s="13" t="s">
        <v>52</v>
      </c>
      <c r="C102" s="13"/>
      <c r="D102" s="13"/>
      <c r="E102" s="13"/>
      <c r="F102" s="13"/>
      <c r="G102" s="13">
        <v>10</v>
      </c>
      <c r="H102" s="13"/>
      <c r="I102" s="13">
        <v>7</v>
      </c>
      <c r="J102" s="13"/>
      <c r="K102" s="13"/>
      <c r="L102" s="13"/>
      <c r="M102" s="13">
        <v>5</v>
      </c>
      <c r="N102" s="14">
        <v>7</v>
      </c>
      <c r="O102" s="13">
        <v>5</v>
      </c>
      <c r="P102" s="13"/>
      <c r="Q102" s="13">
        <v>7</v>
      </c>
      <c r="R102" s="13"/>
      <c r="S102" s="13"/>
      <c r="T102" s="13">
        <v>7</v>
      </c>
      <c r="U102" s="13">
        <v>10</v>
      </c>
      <c r="V102" s="13"/>
      <c r="W102" s="13">
        <v>10</v>
      </c>
      <c r="X102" s="13"/>
      <c r="Y102" s="13">
        <v>5</v>
      </c>
      <c r="Z102" s="13"/>
      <c r="AA102" s="13"/>
      <c r="AB102" s="13"/>
      <c r="AC102" s="13"/>
      <c r="AD102" s="13"/>
      <c r="AE102" s="13"/>
      <c r="AF102" s="13"/>
      <c r="AG102" s="13"/>
      <c r="AH102" s="13"/>
      <c r="AI102" s="13">
        <v>5</v>
      </c>
      <c r="AJ102" s="13"/>
      <c r="AK102" s="13"/>
      <c r="AL102" s="13"/>
      <c r="AM102" s="13"/>
      <c r="AN102" s="13"/>
      <c r="AO102" s="13"/>
      <c r="AP102" s="13"/>
      <c r="AQ102" s="13"/>
      <c r="AR102" s="13">
        <v>7</v>
      </c>
      <c r="AS102" s="13"/>
      <c r="AT102" s="13"/>
      <c r="AU102" s="13">
        <v>15</v>
      </c>
      <c r="AV102" s="26"/>
      <c r="AW102" s="37" t="str">
        <f>A102</f>
        <v>Mr. Eko</v>
      </c>
    </row>
    <row r="103" spans="1:49" x14ac:dyDescent="0.25">
      <c r="A103" s="38"/>
      <c r="B103" s="16" t="s">
        <v>53</v>
      </c>
      <c r="C103" s="17"/>
      <c r="D103" s="17"/>
      <c r="E103" s="17"/>
      <c r="F103" s="17"/>
      <c r="G103" s="17">
        <f>$A$2*G102/100</f>
        <v>10000</v>
      </c>
      <c r="H103" s="27"/>
      <c r="I103" s="17">
        <f>$A$2*I102/100</f>
        <v>7000</v>
      </c>
      <c r="J103" s="17"/>
      <c r="K103" s="17"/>
      <c r="L103" s="17"/>
      <c r="M103" s="17">
        <f>$A$2*M102/100</f>
        <v>5000</v>
      </c>
      <c r="N103" s="17">
        <f>$A$2*N102/100</f>
        <v>7000</v>
      </c>
      <c r="O103" s="17">
        <f>$A$2*O102/100</f>
        <v>5000</v>
      </c>
      <c r="P103" s="17"/>
      <c r="Q103" s="17">
        <f>$A$2*Q102/100</f>
        <v>7000</v>
      </c>
      <c r="R103" s="27"/>
      <c r="S103" s="27"/>
      <c r="T103" s="17">
        <f>$A$2*T102/100</f>
        <v>7000</v>
      </c>
      <c r="U103" s="17">
        <f>$A$2*U102/100</f>
        <v>10000</v>
      </c>
      <c r="V103" s="27"/>
      <c r="W103" s="17">
        <f>$A$2*W102/100</f>
        <v>10000</v>
      </c>
      <c r="X103" s="27"/>
      <c r="Y103" s="17">
        <f>$A$2*Y102/100</f>
        <v>5000</v>
      </c>
      <c r="Z103" s="27"/>
      <c r="AA103" s="27"/>
      <c r="AB103" s="27"/>
      <c r="AC103" s="27"/>
      <c r="AD103" s="27"/>
      <c r="AE103" s="27"/>
      <c r="AF103" s="27"/>
      <c r="AG103" s="27"/>
      <c r="AH103" s="27"/>
      <c r="AI103" s="17">
        <f>$A$2*AI102/100</f>
        <v>5000</v>
      </c>
      <c r="AJ103" s="27"/>
      <c r="AK103" s="27"/>
      <c r="AL103" s="27"/>
      <c r="AM103" s="27"/>
      <c r="AN103" s="17"/>
      <c r="AO103" s="17"/>
      <c r="AP103" s="17"/>
      <c r="AQ103" s="17"/>
      <c r="AR103" s="17">
        <f>$A$2*AR102/100</f>
        <v>7000</v>
      </c>
      <c r="AS103" s="27"/>
      <c r="AT103" s="27"/>
      <c r="AU103" s="17">
        <f>$A$2*AU102/100</f>
        <v>15000</v>
      </c>
      <c r="AV103" s="18">
        <f>SUM(C103:AU103)</f>
        <v>100000</v>
      </c>
      <c r="AW103" s="38"/>
    </row>
    <row r="104" spans="1:49" x14ac:dyDescent="0.25">
      <c r="A104" s="38"/>
      <c r="B104" s="16" t="s">
        <v>54</v>
      </c>
      <c r="C104" s="24"/>
      <c r="D104" s="24"/>
      <c r="E104" s="24"/>
      <c r="F104" s="24"/>
      <c r="G104" s="24">
        <f>G103/G3</f>
        <v>4901.9607843137255</v>
      </c>
      <c r="H104" s="16"/>
      <c r="I104" s="24">
        <f>I103/I3</f>
        <v>15625</v>
      </c>
      <c r="J104" s="24"/>
      <c r="K104" s="24"/>
      <c r="L104" s="24"/>
      <c r="M104" s="24">
        <f>M103/M3</f>
        <v>7812.5</v>
      </c>
      <c r="N104" s="24">
        <f>N103/N3</f>
        <v>4242.4242424242429</v>
      </c>
      <c r="O104" s="24">
        <f>O103/O3</f>
        <v>289.01734104046244</v>
      </c>
      <c r="P104" s="24"/>
      <c r="Q104" s="24">
        <f>Q103/Q3</f>
        <v>5511.8110236220473</v>
      </c>
      <c r="R104" s="16"/>
      <c r="S104" s="16"/>
      <c r="T104" s="24">
        <f>T103/T3</f>
        <v>546.875</v>
      </c>
      <c r="U104" s="24">
        <f>U103/U3</f>
        <v>6349.2063492063489</v>
      </c>
      <c r="V104" s="16"/>
      <c r="W104" s="24">
        <f>W103/W3</f>
        <v>7905.138339920949</v>
      </c>
      <c r="X104" s="16"/>
      <c r="Y104" s="24">
        <f>Y103/Y3</f>
        <v>558.65921787709499</v>
      </c>
      <c r="Z104" s="16"/>
      <c r="AA104" s="16"/>
      <c r="AB104" s="16"/>
      <c r="AC104" s="16"/>
      <c r="AD104" s="16"/>
      <c r="AE104" s="16"/>
      <c r="AF104" s="16"/>
      <c r="AG104" s="16"/>
      <c r="AH104" s="16"/>
      <c r="AI104" s="24">
        <f>AI103/AI3</f>
        <v>387.59689922480618</v>
      </c>
      <c r="AJ104" s="16"/>
      <c r="AK104" s="16"/>
      <c r="AL104" s="16"/>
      <c r="AM104" s="16"/>
      <c r="AN104" s="24"/>
      <c r="AO104" s="24"/>
      <c r="AP104" s="24"/>
      <c r="AQ104" s="24"/>
      <c r="AR104" s="24">
        <f>AR103/AR3</f>
        <v>6086.9565217391309</v>
      </c>
      <c r="AS104" s="16"/>
      <c r="AT104" s="16"/>
      <c r="AU104" s="24">
        <f>AU103/AU3</f>
        <v>15000</v>
      </c>
      <c r="AV104" s="20"/>
      <c r="AW104" s="38"/>
    </row>
    <row r="105" spans="1:49" ht="15.75" thickBot="1" x14ac:dyDescent="0.3">
      <c r="A105" s="39"/>
      <c r="B105" s="21" t="s">
        <v>55</v>
      </c>
      <c r="C105" s="31"/>
      <c r="D105" s="31"/>
      <c r="E105" s="31"/>
      <c r="F105" s="31"/>
      <c r="G105" s="25">
        <f>G104*G4</f>
        <v>10196.078431372549</v>
      </c>
      <c r="H105" s="28"/>
      <c r="I105" s="25">
        <f>I104*I4</f>
        <v>6937.5</v>
      </c>
      <c r="J105" s="31"/>
      <c r="K105" s="31"/>
      <c r="L105" s="31"/>
      <c r="M105" s="25">
        <f>M104*M4</f>
        <v>5671.875</v>
      </c>
      <c r="N105" s="31">
        <f>(N103*N5*-1)+N103</f>
        <v>7254.545454545454</v>
      </c>
      <c r="O105" s="25">
        <f>O104*O4</f>
        <v>5462.4277456647396</v>
      </c>
      <c r="P105" s="25"/>
      <c r="Q105" s="25">
        <f>Q104*Q4</f>
        <v>7330.7086614173231</v>
      </c>
      <c r="R105" s="28"/>
      <c r="S105" s="28"/>
      <c r="T105" s="25">
        <f>T104*T4</f>
        <v>7191.40625</v>
      </c>
      <c r="U105" s="25">
        <f>U104*U4</f>
        <v>11587.301587301587</v>
      </c>
      <c r="V105" s="28"/>
      <c r="W105" s="25">
        <f>W104*W4</f>
        <v>9802.371541501976</v>
      </c>
      <c r="X105" s="28"/>
      <c r="Y105" s="25">
        <f>Y104*Y4</f>
        <v>4888.2681564245813</v>
      </c>
      <c r="Z105" s="28"/>
      <c r="AA105" s="28"/>
      <c r="AB105" s="28"/>
      <c r="AC105" s="28"/>
      <c r="AD105" s="28"/>
      <c r="AE105" s="28"/>
      <c r="AF105" s="28"/>
      <c r="AG105" s="28"/>
      <c r="AH105" s="28"/>
      <c r="AI105" s="25">
        <f>AI104*AI4</f>
        <v>6162.790697674418</v>
      </c>
      <c r="AJ105" s="28"/>
      <c r="AK105" s="28"/>
      <c r="AL105" s="28"/>
      <c r="AM105" s="28"/>
      <c r="AN105" s="31"/>
      <c r="AO105" s="31"/>
      <c r="AP105" s="31"/>
      <c r="AQ105" s="31"/>
      <c r="AR105" s="25">
        <f>AR104*AR4</f>
        <v>7547.826086956522</v>
      </c>
      <c r="AS105" s="28"/>
      <c r="AT105" s="28"/>
      <c r="AU105" s="25">
        <f>AU104*AU4</f>
        <v>15000</v>
      </c>
      <c r="AV105" s="23">
        <f>SUM(C105:AU105)</f>
        <v>105033.09961285917</v>
      </c>
      <c r="AW105" s="39"/>
    </row>
    <row r="106" spans="1:49" x14ac:dyDescent="0.25">
      <c r="A106" s="37" t="s">
        <v>80</v>
      </c>
      <c r="B106" s="13" t="s">
        <v>52</v>
      </c>
      <c r="C106" s="13"/>
      <c r="D106" s="13"/>
      <c r="E106" s="13"/>
      <c r="F106" s="13"/>
      <c r="G106" s="13"/>
      <c r="H106" s="13">
        <v>25</v>
      </c>
      <c r="I106" s="13"/>
      <c r="J106" s="14">
        <v>15</v>
      </c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>
        <v>25</v>
      </c>
      <c r="W106" s="13"/>
      <c r="X106" s="13"/>
      <c r="Y106" s="13"/>
      <c r="Z106" s="13"/>
      <c r="AA106" s="13"/>
      <c r="AB106" s="13"/>
      <c r="AC106" s="13"/>
      <c r="AD106" s="13"/>
      <c r="AE106" s="13">
        <v>10</v>
      </c>
      <c r="AF106" s="14">
        <v>15</v>
      </c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>
        <v>10</v>
      </c>
      <c r="AT106" s="13"/>
      <c r="AU106" s="13"/>
      <c r="AV106" s="26"/>
      <c r="AW106" s="37" t="str">
        <f>A106</f>
        <v>Charles</v>
      </c>
    </row>
    <row r="107" spans="1:49" x14ac:dyDescent="0.25">
      <c r="A107" s="38"/>
      <c r="B107" s="16" t="s">
        <v>53</v>
      </c>
      <c r="C107" s="17"/>
      <c r="D107" s="17"/>
      <c r="E107" s="17"/>
      <c r="F107" s="17"/>
      <c r="G107" s="17"/>
      <c r="H107" s="17">
        <f>$A$2*H106/100</f>
        <v>25000</v>
      </c>
      <c r="I107" s="17"/>
      <c r="J107" s="17">
        <f>$A$2*J106/100</f>
        <v>15000</v>
      </c>
      <c r="K107" s="17"/>
      <c r="L107" s="17"/>
      <c r="M107" s="17"/>
      <c r="N107" s="17"/>
      <c r="O107" s="27"/>
      <c r="P107" s="17"/>
      <c r="Q107" s="27"/>
      <c r="R107" s="27"/>
      <c r="S107" s="27"/>
      <c r="T107" s="17"/>
      <c r="U107" s="17"/>
      <c r="V107" s="17">
        <f>$A$2*V106/100</f>
        <v>25000</v>
      </c>
      <c r="W107" s="27"/>
      <c r="X107" s="27"/>
      <c r="Y107" s="27"/>
      <c r="Z107" s="27"/>
      <c r="AA107" s="27"/>
      <c r="AB107" s="27"/>
      <c r="AC107" s="27"/>
      <c r="AD107" s="27"/>
      <c r="AE107" s="17">
        <f>$A$2*AE106/100</f>
        <v>10000</v>
      </c>
      <c r="AF107" s="17">
        <f>$A$2*AF106/100</f>
        <v>15000</v>
      </c>
      <c r="AG107" s="27"/>
      <c r="AH107" s="27"/>
      <c r="AI107" s="27"/>
      <c r="AJ107" s="27"/>
      <c r="AK107" s="27"/>
      <c r="AL107" s="27"/>
      <c r="AM107" s="27"/>
      <c r="AN107" s="17"/>
      <c r="AO107" s="17"/>
      <c r="AP107" s="17"/>
      <c r="AQ107" s="17"/>
      <c r="AR107" s="27"/>
      <c r="AS107" s="17">
        <f>$A$2*AS106/100</f>
        <v>10000</v>
      </c>
      <c r="AT107" s="27"/>
      <c r="AU107" s="17"/>
      <c r="AV107" s="18">
        <f>SUM(C107:AU107)</f>
        <v>100000</v>
      </c>
      <c r="AW107" s="38"/>
    </row>
    <row r="108" spans="1:49" x14ac:dyDescent="0.25">
      <c r="A108" s="38"/>
      <c r="B108" s="16" t="s">
        <v>54</v>
      </c>
      <c r="C108" s="24"/>
      <c r="D108" s="24"/>
      <c r="E108" s="24"/>
      <c r="F108" s="24"/>
      <c r="G108" s="24"/>
      <c r="H108" s="24">
        <f>H107/H3</f>
        <v>23364.485981308411</v>
      </c>
      <c r="I108" s="24"/>
      <c r="J108" s="24">
        <f>J107/J3</f>
        <v>4076.086956521739</v>
      </c>
      <c r="K108" s="24"/>
      <c r="L108" s="24"/>
      <c r="M108" s="24"/>
      <c r="N108" s="24"/>
      <c r="O108" s="16"/>
      <c r="P108" s="24"/>
      <c r="Q108" s="16"/>
      <c r="R108" s="16"/>
      <c r="S108" s="16"/>
      <c r="T108" s="24"/>
      <c r="U108" s="24"/>
      <c r="V108" s="24">
        <f>V107/V3</f>
        <v>76687.116564417171</v>
      </c>
      <c r="W108" s="16"/>
      <c r="X108" s="16"/>
      <c r="Y108" s="16"/>
      <c r="Z108" s="16"/>
      <c r="AA108" s="16"/>
      <c r="AB108" s="16"/>
      <c r="AC108" s="16"/>
      <c r="AD108" s="16"/>
      <c r="AE108" s="24">
        <f>AE107/AE3</f>
        <v>5376.3440860215051</v>
      </c>
      <c r="AF108" s="24">
        <f>AF107/AF3</f>
        <v>1000</v>
      </c>
      <c r="AG108" s="16"/>
      <c r="AH108" s="16"/>
      <c r="AI108" s="16"/>
      <c r="AJ108" s="16"/>
      <c r="AK108" s="16"/>
      <c r="AL108" s="16"/>
      <c r="AM108" s="16"/>
      <c r="AN108" s="24"/>
      <c r="AO108" s="24"/>
      <c r="AP108" s="24"/>
      <c r="AQ108" s="24"/>
      <c r="AR108" s="16"/>
      <c r="AS108" s="24">
        <f>AS107/AS3</f>
        <v>460.82949308755764</v>
      </c>
      <c r="AT108" s="16"/>
      <c r="AU108" s="24"/>
      <c r="AV108" s="20"/>
      <c r="AW108" s="38"/>
    </row>
    <row r="109" spans="1:49" ht="15.75" thickBot="1" x14ac:dyDescent="0.3">
      <c r="A109" s="39"/>
      <c r="B109" s="21" t="s">
        <v>55</v>
      </c>
      <c r="C109" s="31"/>
      <c r="D109" s="31"/>
      <c r="E109" s="31"/>
      <c r="F109" s="31"/>
      <c r="G109" s="25"/>
      <c r="H109" s="25">
        <f>H108*H4</f>
        <v>27056.074766355137</v>
      </c>
      <c r="I109" s="31"/>
      <c r="J109" s="25">
        <f>(J107*J5*-1)+J107</f>
        <v>10842.391304347826</v>
      </c>
      <c r="K109" s="31"/>
      <c r="L109" s="31"/>
      <c r="M109" s="31"/>
      <c r="N109" s="31"/>
      <c r="O109" s="28"/>
      <c r="P109" s="25"/>
      <c r="Q109" s="28"/>
      <c r="R109" s="28"/>
      <c r="S109" s="28"/>
      <c r="T109" s="25"/>
      <c r="U109" s="25"/>
      <c r="V109" s="25">
        <f>V108*V4</f>
        <v>24463.190184049079</v>
      </c>
      <c r="W109" s="28"/>
      <c r="X109" s="28"/>
      <c r="Y109" s="28"/>
      <c r="Z109" s="28"/>
      <c r="AA109" s="28"/>
      <c r="AB109" s="28"/>
      <c r="AC109" s="28"/>
      <c r="AD109" s="28"/>
      <c r="AE109" s="25">
        <f>AE108*AE4</f>
        <v>9838.7096774193542</v>
      </c>
      <c r="AF109" s="25">
        <f>(AF107*AF5*-1)+AF107</f>
        <v>15900</v>
      </c>
      <c r="AG109" s="28"/>
      <c r="AH109" s="28"/>
      <c r="AI109" s="28"/>
      <c r="AJ109" s="28"/>
      <c r="AK109" s="28"/>
      <c r="AL109" s="28"/>
      <c r="AM109" s="28"/>
      <c r="AN109" s="31"/>
      <c r="AO109" s="31"/>
      <c r="AP109" s="31"/>
      <c r="AQ109" s="31"/>
      <c r="AR109" s="28"/>
      <c r="AS109" s="25">
        <f>AS108*AS4</f>
        <v>9285.7142857142862</v>
      </c>
      <c r="AT109" s="28"/>
      <c r="AU109" s="31"/>
      <c r="AV109" s="23">
        <f>SUM(C109:AU109)</f>
        <v>97386.080217885683</v>
      </c>
      <c r="AW109" s="39"/>
    </row>
    <row r="110" spans="1:49" x14ac:dyDescent="0.25">
      <c r="A110" s="37" t="s">
        <v>81</v>
      </c>
      <c r="B110" s="13" t="s">
        <v>52</v>
      </c>
      <c r="C110" s="13"/>
      <c r="D110" s="14">
        <v>5</v>
      </c>
      <c r="E110" s="13"/>
      <c r="F110" s="13"/>
      <c r="G110" s="13"/>
      <c r="H110" s="13"/>
      <c r="I110" s="13">
        <v>5</v>
      </c>
      <c r="J110" s="13">
        <v>5</v>
      </c>
      <c r="K110" s="14">
        <v>5</v>
      </c>
      <c r="L110" s="13"/>
      <c r="M110" s="13">
        <v>5</v>
      </c>
      <c r="N110" s="14">
        <v>25</v>
      </c>
      <c r="O110" s="13"/>
      <c r="P110" s="13"/>
      <c r="Q110" s="13">
        <v>5</v>
      </c>
      <c r="R110" s="13">
        <v>10</v>
      </c>
      <c r="S110" s="13"/>
      <c r="T110" s="13">
        <v>5</v>
      </c>
      <c r="U110" s="13"/>
      <c r="V110" s="14">
        <v>5</v>
      </c>
      <c r="W110" s="13"/>
      <c r="X110" s="13"/>
      <c r="Y110" s="13"/>
      <c r="Z110" s="13">
        <v>10</v>
      </c>
      <c r="AA110" s="13"/>
      <c r="AB110" s="13"/>
      <c r="AC110" s="13"/>
      <c r="AD110" s="13">
        <v>5</v>
      </c>
      <c r="AE110" s="13"/>
      <c r="AF110" s="13"/>
      <c r="AG110" s="13">
        <v>5</v>
      </c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4">
        <v>5</v>
      </c>
      <c r="AT110" s="13"/>
      <c r="AU110" s="13"/>
      <c r="AV110" s="26"/>
      <c r="AW110" s="37" t="str">
        <f>A110</f>
        <v>Valdo</v>
      </c>
    </row>
    <row r="111" spans="1:49" x14ac:dyDescent="0.25">
      <c r="A111" s="38"/>
      <c r="B111" s="16" t="s">
        <v>53</v>
      </c>
      <c r="C111" s="17"/>
      <c r="D111" s="17">
        <f>$A$2*D110/100</f>
        <v>5000</v>
      </c>
      <c r="E111" s="17"/>
      <c r="F111" s="17"/>
      <c r="G111" s="17"/>
      <c r="H111" s="27"/>
      <c r="I111" s="17">
        <f>$A$2*I110/100</f>
        <v>5000</v>
      </c>
      <c r="J111" s="17">
        <f>$A$2*J110/100</f>
        <v>5000</v>
      </c>
      <c r="K111" s="17">
        <f>$A$2*K110/100</f>
        <v>5000</v>
      </c>
      <c r="L111" s="17"/>
      <c r="M111" s="17">
        <f>$A$2*M110/100</f>
        <v>5000</v>
      </c>
      <c r="N111" s="17">
        <f>$A$2*N110/100</f>
        <v>25000</v>
      </c>
      <c r="O111" s="27"/>
      <c r="P111" s="17"/>
      <c r="Q111" s="17">
        <f>$A$2*Q110/100</f>
        <v>5000</v>
      </c>
      <c r="R111" s="17">
        <f>$A$2*R110/100</f>
        <v>10000</v>
      </c>
      <c r="S111" s="27"/>
      <c r="T111" s="17">
        <f>$A$2*T110/100</f>
        <v>5000</v>
      </c>
      <c r="U111" s="17"/>
      <c r="V111" s="17">
        <f>$A$2*V110/100</f>
        <v>5000</v>
      </c>
      <c r="W111" s="27"/>
      <c r="X111" s="27"/>
      <c r="Y111" s="27"/>
      <c r="Z111" s="17">
        <f>$A$2*Z110/100</f>
        <v>10000</v>
      </c>
      <c r="AA111" s="27"/>
      <c r="AB111" s="27"/>
      <c r="AC111" s="27"/>
      <c r="AD111" s="17">
        <f>$A$2*AD110/100</f>
        <v>5000</v>
      </c>
      <c r="AE111" s="27"/>
      <c r="AF111" s="27"/>
      <c r="AG111" s="17">
        <f>$A$2*AG110/100</f>
        <v>5000</v>
      </c>
      <c r="AH111" s="27"/>
      <c r="AI111" s="27"/>
      <c r="AJ111" s="27"/>
      <c r="AK111" s="27"/>
      <c r="AL111" s="27"/>
      <c r="AM111" s="27"/>
      <c r="AN111" s="17"/>
      <c r="AO111" s="17"/>
      <c r="AP111" s="17"/>
      <c r="AQ111" s="17"/>
      <c r="AR111" s="27"/>
      <c r="AS111" s="17">
        <f>$A$2*AS110/100</f>
        <v>5000</v>
      </c>
      <c r="AT111" s="27"/>
      <c r="AU111" s="17"/>
      <c r="AV111" s="18">
        <f>SUM(C111:AU111)</f>
        <v>100000</v>
      </c>
      <c r="AW111" s="38"/>
    </row>
    <row r="112" spans="1:49" x14ac:dyDescent="0.25">
      <c r="A112" s="38"/>
      <c r="B112" s="16" t="s">
        <v>54</v>
      </c>
      <c r="C112" s="24"/>
      <c r="D112" s="24">
        <f>D111/D3</f>
        <v>11627.906976744187</v>
      </c>
      <c r="E112" s="24"/>
      <c r="F112" s="24"/>
      <c r="G112" s="24"/>
      <c r="H112" s="16"/>
      <c r="I112" s="24">
        <f>I111/I3</f>
        <v>11160.714285714286</v>
      </c>
      <c r="J112" s="24">
        <f>J111/J3</f>
        <v>1358.695652173913</v>
      </c>
      <c r="K112" s="24">
        <f>K111/K3</f>
        <v>3311.2582781456954</v>
      </c>
      <c r="L112" s="24"/>
      <c r="M112" s="24">
        <f>M111/M3</f>
        <v>7812.5</v>
      </c>
      <c r="N112" s="24">
        <f>N111/N3</f>
        <v>15151.515151515152</v>
      </c>
      <c r="O112" s="16"/>
      <c r="P112" s="24"/>
      <c r="Q112" s="24">
        <f>Q111/Q3</f>
        <v>3937.0078740157478</v>
      </c>
      <c r="R112" s="24">
        <f>R111/R3</f>
        <v>1173.7089201877934</v>
      </c>
      <c r="S112" s="16"/>
      <c r="T112" s="24">
        <f>T111/T3</f>
        <v>390.625</v>
      </c>
      <c r="U112" s="24"/>
      <c r="V112" s="24">
        <f>V111/V3</f>
        <v>15337.423312883435</v>
      </c>
      <c r="W112" s="16"/>
      <c r="X112" s="16"/>
      <c r="Y112" s="16"/>
      <c r="Z112" s="24">
        <f>Z111/Z3</f>
        <v>5128.2051282051279</v>
      </c>
      <c r="AA112" s="16"/>
      <c r="AB112" s="16"/>
      <c r="AC112" s="16"/>
      <c r="AD112" s="24">
        <f>AD111/AD3</f>
        <v>1893.9393939393938</v>
      </c>
      <c r="AE112" s="16"/>
      <c r="AF112" s="16"/>
      <c r="AG112" s="24">
        <f>AG111/AG3</f>
        <v>1094.0919037199124</v>
      </c>
      <c r="AH112" s="16"/>
      <c r="AI112" s="16"/>
      <c r="AJ112" s="16"/>
      <c r="AK112" s="16"/>
      <c r="AL112" s="16"/>
      <c r="AM112" s="16"/>
      <c r="AN112" s="24"/>
      <c r="AO112" s="24"/>
      <c r="AP112" s="24"/>
      <c r="AQ112" s="24"/>
      <c r="AR112" s="16"/>
      <c r="AS112" s="24">
        <f>AS111/AS3</f>
        <v>230.41474654377882</v>
      </c>
      <c r="AT112" s="16"/>
      <c r="AU112" s="24"/>
      <c r="AV112" s="20"/>
      <c r="AW112" s="38"/>
    </row>
    <row r="113" spans="1:49" ht="15.75" thickBot="1" x14ac:dyDescent="0.3">
      <c r="A113" s="39"/>
      <c r="B113" s="21" t="s">
        <v>55</v>
      </c>
      <c r="C113" s="31"/>
      <c r="D113" s="25">
        <f>(D111*D5*-1)+D111</f>
        <v>4162.790697674418</v>
      </c>
      <c r="E113" s="31"/>
      <c r="F113" s="31"/>
      <c r="G113" s="25"/>
      <c r="H113" s="28"/>
      <c r="I113" s="31">
        <f>I112*I4</f>
        <v>4955.3571428571431</v>
      </c>
      <c r="J113" s="31">
        <f>J112*J4</f>
        <v>6385.869565217391</v>
      </c>
      <c r="K113" s="25">
        <f>(K111*K5*-1)+K111</f>
        <v>4735.0993377483437</v>
      </c>
      <c r="L113" s="31"/>
      <c r="M113" s="31">
        <f>M112*M4</f>
        <v>5671.875</v>
      </c>
      <c r="N113" s="25">
        <f>(N111*N5*-1)+N111</f>
        <v>25909.090909090908</v>
      </c>
      <c r="O113" s="28"/>
      <c r="P113" s="25"/>
      <c r="Q113" s="31">
        <f>Q112*Q4</f>
        <v>5236.2204724409448</v>
      </c>
      <c r="R113" s="31">
        <f>R112*R4</f>
        <v>10680.751173708919</v>
      </c>
      <c r="S113" s="28"/>
      <c r="T113" s="31">
        <f>T112*T4</f>
        <v>5136.71875</v>
      </c>
      <c r="U113" s="25"/>
      <c r="V113" s="25">
        <f>(V111*V5*-1)+V111</f>
        <v>5107.3619631901838</v>
      </c>
      <c r="W113" s="28"/>
      <c r="X113" s="28"/>
      <c r="Y113" s="28"/>
      <c r="Z113" s="31">
        <f>Z112*Z4</f>
        <v>11794.871794871793</v>
      </c>
      <c r="AA113" s="28"/>
      <c r="AB113" s="28"/>
      <c r="AC113" s="28"/>
      <c r="AD113" s="31">
        <f>AD112*AD4</f>
        <v>5227.2727272727261</v>
      </c>
      <c r="AE113" s="28"/>
      <c r="AF113" s="28"/>
      <c r="AG113" s="31">
        <f>AG112*AG4</f>
        <v>5536.1050328227557</v>
      </c>
      <c r="AH113" s="28"/>
      <c r="AI113" s="28"/>
      <c r="AJ113" s="28"/>
      <c r="AK113" s="28"/>
      <c r="AL113" s="28"/>
      <c r="AM113" s="28"/>
      <c r="AN113" s="31"/>
      <c r="AO113" s="31"/>
      <c r="AP113" s="31"/>
      <c r="AQ113" s="31"/>
      <c r="AR113" s="28"/>
      <c r="AS113" s="25">
        <f>(AS111*AS5*-1)+AS111</f>
        <v>5357.1428571428569</v>
      </c>
      <c r="AT113" s="28"/>
      <c r="AU113" s="31"/>
      <c r="AV113" s="23">
        <f>SUM(C113:AU113)</f>
        <v>105896.52742403837</v>
      </c>
      <c r="AW113" s="39"/>
    </row>
    <row r="114" spans="1:49" x14ac:dyDescent="0.25">
      <c r="A114" s="37" t="s">
        <v>82</v>
      </c>
      <c r="B114" s="13" t="s">
        <v>52</v>
      </c>
      <c r="C114" s="13">
        <v>5</v>
      </c>
      <c r="D114" s="33">
        <v>15</v>
      </c>
      <c r="E114" s="14">
        <v>10</v>
      </c>
      <c r="F114" s="13"/>
      <c r="G114" s="13"/>
      <c r="H114" s="13"/>
      <c r="I114" s="13">
        <v>10</v>
      </c>
      <c r="J114" s="13">
        <v>15</v>
      </c>
      <c r="K114" s="33">
        <v>5</v>
      </c>
      <c r="L114" s="13"/>
      <c r="M114" s="13">
        <v>5</v>
      </c>
      <c r="N114" s="14"/>
      <c r="O114" s="13"/>
      <c r="P114" s="14">
        <v>5</v>
      </c>
      <c r="Q114" s="13"/>
      <c r="R114" s="13"/>
      <c r="S114" s="13"/>
      <c r="T114" s="13"/>
      <c r="U114" s="13"/>
      <c r="V114" s="33">
        <v>5</v>
      </c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>
        <v>10</v>
      </c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4">
        <v>15</v>
      </c>
      <c r="AT114" s="13"/>
      <c r="AU114" s="13"/>
      <c r="AV114" s="26"/>
      <c r="AW114" s="37" t="str">
        <f>A114</f>
        <v>kristapz</v>
      </c>
    </row>
    <row r="115" spans="1:49" x14ac:dyDescent="0.25">
      <c r="A115" s="38"/>
      <c r="B115" s="16" t="s">
        <v>53</v>
      </c>
      <c r="C115" s="17">
        <f>$A$2*C114/100</f>
        <v>5000</v>
      </c>
      <c r="D115" s="17">
        <f>$A$2*D114/100</f>
        <v>15000</v>
      </c>
      <c r="E115" s="17">
        <f>$A$2*E114/100</f>
        <v>10000</v>
      </c>
      <c r="F115" s="17"/>
      <c r="G115" s="17"/>
      <c r="H115" s="27"/>
      <c r="I115" s="17">
        <f>$A$2*I114/100</f>
        <v>10000</v>
      </c>
      <c r="J115" s="17">
        <f>$A$2*J114/100</f>
        <v>15000</v>
      </c>
      <c r="K115" s="17">
        <f>$A$2*K114/100</f>
        <v>5000</v>
      </c>
      <c r="L115" s="17"/>
      <c r="M115" s="17">
        <f>$A$2*M114/100</f>
        <v>5000</v>
      </c>
      <c r="N115" s="17"/>
      <c r="O115" s="27"/>
      <c r="P115" s="17">
        <f>$A$2*P114/100</f>
        <v>5000</v>
      </c>
      <c r="Q115" s="17"/>
      <c r="R115" s="17"/>
      <c r="S115" s="27"/>
      <c r="T115" s="17"/>
      <c r="U115" s="17"/>
      <c r="V115" s="17">
        <f>$A$2*V114/100</f>
        <v>5000</v>
      </c>
      <c r="W115" s="27"/>
      <c r="X115" s="27"/>
      <c r="Y115" s="27"/>
      <c r="Z115" s="17"/>
      <c r="AA115" s="27"/>
      <c r="AB115" s="27"/>
      <c r="AC115" s="27"/>
      <c r="AD115" s="17"/>
      <c r="AE115" s="27"/>
      <c r="AF115" s="27"/>
      <c r="AG115" s="17"/>
      <c r="AH115" s="17">
        <f>$A$2*AH114/100</f>
        <v>10000</v>
      </c>
      <c r="AI115" s="27"/>
      <c r="AJ115" s="27"/>
      <c r="AK115" s="27"/>
      <c r="AL115" s="27"/>
      <c r="AM115" s="27"/>
      <c r="AN115" s="17"/>
      <c r="AO115" s="17"/>
      <c r="AP115" s="17"/>
      <c r="AQ115" s="17"/>
      <c r="AR115" s="27"/>
      <c r="AS115" s="17">
        <f>$A$2*AS114/100</f>
        <v>15000</v>
      </c>
      <c r="AT115" s="27"/>
      <c r="AU115" s="17"/>
      <c r="AV115" s="18">
        <f>SUM(C115:AU115)</f>
        <v>100000</v>
      </c>
      <c r="AW115" s="38"/>
    </row>
    <row r="116" spans="1:49" x14ac:dyDescent="0.25">
      <c r="A116" s="38"/>
      <c r="B116" s="16" t="s">
        <v>54</v>
      </c>
      <c r="C116" s="24">
        <f>C115/C3</f>
        <v>2631.5789473684213</v>
      </c>
      <c r="D116" s="24">
        <f>D115/D3</f>
        <v>34883.720930232557</v>
      </c>
      <c r="E116" s="24">
        <f>E115/E3</f>
        <v>1373.6263736263736</v>
      </c>
      <c r="F116" s="24"/>
      <c r="G116" s="24"/>
      <c r="H116" s="16"/>
      <c r="I116" s="24">
        <f>I115/I3</f>
        <v>22321.428571428572</v>
      </c>
      <c r="J116" s="24">
        <f>J115/J3</f>
        <v>4076.086956521739</v>
      </c>
      <c r="K116" s="24">
        <f>K115/K3</f>
        <v>3311.2582781456954</v>
      </c>
      <c r="L116" s="24"/>
      <c r="M116" s="24">
        <f>M115/M3</f>
        <v>7812.5</v>
      </c>
      <c r="N116" s="24"/>
      <c r="O116" s="16"/>
      <c r="P116" s="24">
        <f>P115/P3</f>
        <v>369.00369003690037</v>
      </c>
      <c r="Q116" s="24"/>
      <c r="R116" s="24"/>
      <c r="S116" s="16"/>
      <c r="T116" s="24"/>
      <c r="U116" s="24"/>
      <c r="V116" s="24">
        <f>V115/V3</f>
        <v>15337.423312883435</v>
      </c>
      <c r="W116" s="16"/>
      <c r="X116" s="16"/>
      <c r="Y116" s="16"/>
      <c r="Z116" s="24"/>
      <c r="AA116" s="16"/>
      <c r="AB116" s="16"/>
      <c r="AC116" s="16"/>
      <c r="AD116" s="24"/>
      <c r="AE116" s="16"/>
      <c r="AF116" s="16"/>
      <c r="AG116" s="24"/>
      <c r="AH116" s="24">
        <f>AH115/AH3</f>
        <v>16260.162601626016</v>
      </c>
      <c r="AI116" s="16"/>
      <c r="AJ116" s="16"/>
      <c r="AK116" s="16"/>
      <c r="AL116" s="16"/>
      <c r="AM116" s="16"/>
      <c r="AN116" s="24"/>
      <c r="AO116" s="24"/>
      <c r="AP116" s="24"/>
      <c r="AQ116" s="24"/>
      <c r="AR116" s="16"/>
      <c r="AS116" s="24">
        <f>AS115/AS3</f>
        <v>691.24423963133643</v>
      </c>
      <c r="AT116" s="16"/>
      <c r="AU116" s="24"/>
      <c r="AV116" s="20"/>
      <c r="AW116" s="38"/>
    </row>
    <row r="117" spans="1:49" ht="15.75" thickBot="1" x14ac:dyDescent="0.3">
      <c r="A117" s="39"/>
      <c r="B117" s="21" t="s">
        <v>55</v>
      </c>
      <c r="C117" s="31">
        <f>C116*C4</f>
        <v>7736.8421052631584</v>
      </c>
      <c r="D117" s="31">
        <f>D116*D4</f>
        <v>17511.627906976744</v>
      </c>
      <c r="E117" s="25">
        <f>(E115*E5*-1)+E115</f>
        <v>10000</v>
      </c>
      <c r="F117" s="31"/>
      <c r="G117" s="25"/>
      <c r="H117" s="28"/>
      <c r="I117" s="31">
        <f>I116*I4</f>
        <v>9910.7142857142862</v>
      </c>
      <c r="J117" s="31">
        <f>J116*J4</f>
        <v>19157.608695652176</v>
      </c>
      <c r="K117" s="31">
        <f>K116*K4</f>
        <v>5264.9006622516563</v>
      </c>
      <c r="L117" s="31"/>
      <c r="M117" s="31">
        <f>M116*M4</f>
        <v>5671.875</v>
      </c>
      <c r="N117" s="25"/>
      <c r="O117" s="28"/>
      <c r="P117" s="25">
        <f>(P115*P5*-1)+P115</f>
        <v>2915.1291512915136</v>
      </c>
      <c r="Q117" s="31"/>
      <c r="R117" s="31"/>
      <c r="S117" s="28"/>
      <c r="T117" s="31"/>
      <c r="U117" s="25"/>
      <c r="V117" s="31">
        <f>V116*V4</f>
        <v>4892.6380368098162</v>
      </c>
      <c r="W117" s="28"/>
      <c r="X117" s="28"/>
      <c r="Y117" s="28"/>
      <c r="Z117" s="31"/>
      <c r="AA117" s="28"/>
      <c r="AB117" s="28"/>
      <c r="AC117" s="28"/>
      <c r="AD117" s="31"/>
      <c r="AE117" s="28"/>
      <c r="AF117" s="28"/>
      <c r="AG117" s="31"/>
      <c r="AH117" s="31">
        <f>AH116*AH4</f>
        <v>10325.203252032521</v>
      </c>
      <c r="AI117" s="28"/>
      <c r="AJ117" s="28"/>
      <c r="AK117" s="28"/>
      <c r="AL117" s="28"/>
      <c r="AM117" s="28"/>
      <c r="AN117" s="31"/>
      <c r="AO117" s="31"/>
      <c r="AP117" s="31"/>
      <c r="AQ117" s="31"/>
      <c r="AR117" s="28"/>
      <c r="AS117" s="25">
        <f>(AS115*AS5*-1)+AS115</f>
        <v>16071.428571428572</v>
      </c>
      <c r="AT117" s="28"/>
      <c r="AU117" s="31"/>
      <c r="AV117" s="23">
        <f>SUM(C117:AU117)</f>
        <v>109457.96766742045</v>
      </c>
      <c r="AW117" s="39"/>
    </row>
    <row r="118" spans="1:49" x14ac:dyDescent="0.25">
      <c r="A118" s="37" t="s">
        <v>83</v>
      </c>
      <c r="B118" s="13" t="s">
        <v>52</v>
      </c>
      <c r="C118" s="14">
        <v>10</v>
      </c>
      <c r="D118" s="33">
        <v>10</v>
      </c>
      <c r="E118" s="33">
        <v>10</v>
      </c>
      <c r="F118" s="13"/>
      <c r="G118" s="13"/>
      <c r="H118" s="13"/>
      <c r="I118" s="13">
        <v>10</v>
      </c>
      <c r="J118" s="13"/>
      <c r="K118" s="33"/>
      <c r="L118" s="13"/>
      <c r="M118" s="14">
        <v>5</v>
      </c>
      <c r="N118" s="14"/>
      <c r="O118" s="13"/>
      <c r="P118" s="33">
        <v>5</v>
      </c>
      <c r="Q118" s="13"/>
      <c r="R118" s="13">
        <v>10</v>
      </c>
      <c r="S118" s="14">
        <v>5</v>
      </c>
      <c r="T118" s="13">
        <v>5</v>
      </c>
      <c r="U118" s="13">
        <v>5</v>
      </c>
      <c r="V118" s="14">
        <v>5</v>
      </c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>
        <v>5</v>
      </c>
      <c r="AQ118" s="13"/>
      <c r="AR118" s="13"/>
      <c r="AS118" s="14"/>
      <c r="AT118" s="14">
        <v>5</v>
      </c>
      <c r="AU118" s="13">
        <v>10</v>
      </c>
      <c r="AV118" s="26"/>
      <c r="AW118" s="37" t="str">
        <f>A118</f>
        <v>VitRex</v>
      </c>
    </row>
    <row r="119" spans="1:49" x14ac:dyDescent="0.25">
      <c r="A119" s="38"/>
      <c r="B119" s="16" t="s">
        <v>53</v>
      </c>
      <c r="C119" s="17">
        <f>$A$2*C118/100</f>
        <v>10000</v>
      </c>
      <c r="D119" s="17">
        <f>$A$2*D118/100</f>
        <v>10000</v>
      </c>
      <c r="E119" s="17">
        <f>$A$2*E118/100</f>
        <v>10000</v>
      </c>
      <c r="F119" s="17"/>
      <c r="G119" s="17"/>
      <c r="H119" s="27"/>
      <c r="I119" s="17">
        <f>$A$2*I118/100</f>
        <v>10000</v>
      </c>
      <c r="J119" s="17"/>
      <c r="K119" s="17"/>
      <c r="L119" s="17"/>
      <c r="M119" s="17">
        <f>$A$2*M118/100</f>
        <v>5000</v>
      </c>
      <c r="N119" s="17"/>
      <c r="O119" s="27"/>
      <c r="P119" s="17">
        <f>$A$2*P118/100</f>
        <v>5000</v>
      </c>
      <c r="Q119" s="17"/>
      <c r="R119" s="17">
        <f>$A$2*R118/100</f>
        <v>10000</v>
      </c>
      <c r="S119" s="17">
        <f>$A$2*S118/100</f>
        <v>5000</v>
      </c>
      <c r="T119" s="17">
        <f>$A$2*T118/100</f>
        <v>5000</v>
      </c>
      <c r="U119" s="17">
        <f>$A$2*U118/100</f>
        <v>5000</v>
      </c>
      <c r="V119" s="17">
        <f>$A$2*V118/100</f>
        <v>5000</v>
      </c>
      <c r="W119" s="27"/>
      <c r="X119" s="27"/>
      <c r="Y119" s="27"/>
      <c r="Z119" s="17"/>
      <c r="AA119" s="27"/>
      <c r="AB119" s="27"/>
      <c r="AC119" s="27"/>
      <c r="AD119" s="17"/>
      <c r="AE119" s="27"/>
      <c r="AF119" s="27"/>
      <c r="AG119" s="17"/>
      <c r="AH119" s="17"/>
      <c r="AI119" s="27"/>
      <c r="AJ119" s="27"/>
      <c r="AK119" s="27"/>
      <c r="AL119" s="27"/>
      <c r="AM119" s="27"/>
      <c r="AN119" s="17"/>
      <c r="AO119" s="17"/>
      <c r="AP119" s="17">
        <f>$A$2*AP118/100</f>
        <v>5000</v>
      </c>
      <c r="AQ119" s="17"/>
      <c r="AR119" s="27"/>
      <c r="AS119" s="17"/>
      <c r="AT119" s="17">
        <f>$A$2*AT118/100</f>
        <v>5000</v>
      </c>
      <c r="AU119" s="17">
        <f>$A$2*AU118/100</f>
        <v>10000</v>
      </c>
      <c r="AV119" s="18">
        <f>SUM(C119:AU119)</f>
        <v>100000</v>
      </c>
      <c r="AW119" s="38"/>
    </row>
    <row r="120" spans="1:49" x14ac:dyDescent="0.25">
      <c r="A120" s="38"/>
      <c r="B120" s="16" t="s">
        <v>54</v>
      </c>
      <c r="C120" s="24">
        <f>C119/C3</f>
        <v>5263.1578947368425</v>
      </c>
      <c r="D120" s="24">
        <f>D119/D3</f>
        <v>23255.813953488374</v>
      </c>
      <c r="E120" s="24">
        <f>E119/E3</f>
        <v>1373.6263736263736</v>
      </c>
      <c r="F120" s="24"/>
      <c r="G120" s="24"/>
      <c r="H120" s="16"/>
      <c r="I120" s="24">
        <f>I119/I3</f>
        <v>22321.428571428572</v>
      </c>
      <c r="J120" s="24"/>
      <c r="K120" s="24"/>
      <c r="L120" s="24"/>
      <c r="M120" s="24">
        <f>M119/M3</f>
        <v>7812.5</v>
      </c>
      <c r="N120" s="24"/>
      <c r="O120" s="16"/>
      <c r="P120" s="24">
        <f>P119/P3</f>
        <v>369.00369003690037</v>
      </c>
      <c r="Q120" s="24"/>
      <c r="R120" s="24">
        <f>R119/R3</f>
        <v>1173.7089201877934</v>
      </c>
      <c r="S120" s="24">
        <f>S119/S3</f>
        <v>2932.5513196480938</v>
      </c>
      <c r="T120" s="24">
        <f>T119/T3</f>
        <v>390.625</v>
      </c>
      <c r="U120" s="24">
        <f>U119/U3</f>
        <v>3174.6031746031745</v>
      </c>
      <c r="V120" s="24">
        <f>V119/V3</f>
        <v>15337.423312883435</v>
      </c>
      <c r="W120" s="16"/>
      <c r="X120" s="16"/>
      <c r="Y120" s="16"/>
      <c r="Z120" s="24"/>
      <c r="AA120" s="16"/>
      <c r="AB120" s="16"/>
      <c r="AC120" s="16"/>
      <c r="AD120" s="24"/>
      <c r="AE120" s="16"/>
      <c r="AF120" s="16"/>
      <c r="AG120" s="24"/>
      <c r="AH120" s="24"/>
      <c r="AI120" s="16"/>
      <c r="AJ120" s="16"/>
      <c r="AK120" s="16"/>
      <c r="AL120" s="16"/>
      <c r="AM120" s="16"/>
      <c r="AN120" s="24"/>
      <c r="AO120" s="24"/>
      <c r="AP120" s="24">
        <f>AP119/AP3</f>
        <v>558.03571428571422</v>
      </c>
      <c r="AQ120" s="24"/>
      <c r="AR120" s="16"/>
      <c r="AS120" s="24"/>
      <c r="AT120" s="24">
        <f>AT119/AT3</f>
        <v>3115.264797507788</v>
      </c>
      <c r="AU120" s="24">
        <f>AU119/AU3</f>
        <v>10000</v>
      </c>
      <c r="AV120" s="20"/>
      <c r="AW120" s="38"/>
    </row>
    <row r="121" spans="1:49" ht="15.75" thickBot="1" x14ac:dyDescent="0.3">
      <c r="A121" s="39"/>
      <c r="B121" s="21" t="s">
        <v>55</v>
      </c>
      <c r="C121" s="31">
        <f>(C119*C5*-1)+C119</f>
        <v>4526.3157894736842</v>
      </c>
      <c r="D121" s="31">
        <f>D120*D4</f>
        <v>11674.418604651164</v>
      </c>
      <c r="E121" s="31">
        <f>E120*E4</f>
        <v>10000</v>
      </c>
      <c r="F121" s="31"/>
      <c r="G121" s="25"/>
      <c r="H121" s="28"/>
      <c r="I121" s="31">
        <f>I120*I4</f>
        <v>9910.7142857142862</v>
      </c>
      <c r="J121" s="31"/>
      <c r="K121" s="31"/>
      <c r="L121" s="31"/>
      <c r="M121" s="31">
        <f>(M119*M5*-1)+M119</f>
        <v>4328.125</v>
      </c>
      <c r="N121" s="25"/>
      <c r="O121" s="28"/>
      <c r="P121" s="31">
        <f>P120*P4</f>
        <v>7084.8708487084868</v>
      </c>
      <c r="Q121" s="31"/>
      <c r="R121" s="31">
        <f>R120*R4</f>
        <v>10680.751173708919</v>
      </c>
      <c r="S121" s="31">
        <f>(S119*S5*-1)+S119</f>
        <v>4736.0703812316724</v>
      </c>
      <c r="T121" s="31">
        <f>T120*T4</f>
        <v>5136.71875</v>
      </c>
      <c r="U121" s="31">
        <f>U120*U4</f>
        <v>5793.6507936507933</v>
      </c>
      <c r="V121" s="31">
        <f>(V119*V5*-1)+V119</f>
        <v>5107.3619631901838</v>
      </c>
      <c r="W121" s="28"/>
      <c r="X121" s="28"/>
      <c r="Y121" s="28"/>
      <c r="Z121" s="31"/>
      <c r="AA121" s="28"/>
      <c r="AB121" s="28"/>
      <c r="AC121" s="28"/>
      <c r="AD121" s="31"/>
      <c r="AE121" s="28"/>
      <c r="AF121" s="28"/>
      <c r="AG121" s="31"/>
      <c r="AH121" s="31"/>
      <c r="AI121" s="28"/>
      <c r="AJ121" s="28"/>
      <c r="AK121" s="28"/>
      <c r="AL121" s="28"/>
      <c r="AM121" s="28"/>
      <c r="AN121" s="31"/>
      <c r="AO121" s="31"/>
      <c r="AP121" s="31">
        <f>AP120*AP4</f>
        <v>5245.5357142857138</v>
      </c>
      <c r="AQ121" s="31"/>
      <c r="AR121" s="28"/>
      <c r="AS121" s="25"/>
      <c r="AT121" s="31">
        <f>(AT119*AT5*-1)+AT119</f>
        <v>5046.7289719626169</v>
      </c>
      <c r="AU121" s="31">
        <f>AU120*AU4</f>
        <v>10000</v>
      </c>
      <c r="AV121" s="23">
        <f>SUM(C121:AU121)</f>
        <v>99271.262276577516</v>
      </c>
      <c r="AW121" s="39"/>
    </row>
    <row r="122" spans="1:49" x14ac:dyDescent="0.25">
      <c r="A122" s="37" t="s">
        <v>84</v>
      </c>
      <c r="B122" s="13" t="s">
        <v>52</v>
      </c>
      <c r="C122" s="13"/>
      <c r="D122" s="33"/>
      <c r="E122" s="14"/>
      <c r="F122" s="13"/>
      <c r="G122" s="13"/>
      <c r="H122" s="13"/>
      <c r="I122" s="13"/>
      <c r="J122" s="13">
        <v>10</v>
      </c>
      <c r="K122" s="14">
        <v>10</v>
      </c>
      <c r="L122" s="13"/>
      <c r="M122" s="14">
        <v>10</v>
      </c>
      <c r="N122" s="14"/>
      <c r="O122" s="13"/>
      <c r="P122" s="14"/>
      <c r="Q122" s="13"/>
      <c r="R122" s="13"/>
      <c r="S122" s="13"/>
      <c r="T122" s="13"/>
      <c r="U122" s="13"/>
      <c r="V122" s="33"/>
      <c r="W122" s="13"/>
      <c r="X122" s="13"/>
      <c r="Y122" s="13"/>
      <c r="Z122" s="13"/>
      <c r="AA122" s="13"/>
      <c r="AB122" s="13">
        <v>10</v>
      </c>
      <c r="AC122" s="13"/>
      <c r="AD122" s="13">
        <v>10</v>
      </c>
      <c r="AE122" s="13"/>
      <c r="AF122" s="13"/>
      <c r="AG122" s="13"/>
      <c r="AH122" s="13">
        <v>10</v>
      </c>
      <c r="AI122" s="13"/>
      <c r="AJ122" s="13">
        <v>10</v>
      </c>
      <c r="AK122" s="13"/>
      <c r="AL122" s="13"/>
      <c r="AM122" s="13"/>
      <c r="AN122" s="13"/>
      <c r="AO122" s="13"/>
      <c r="AP122" s="13"/>
      <c r="AQ122" s="13"/>
      <c r="AR122" s="13"/>
      <c r="AS122" s="14">
        <v>10</v>
      </c>
      <c r="AT122" s="13"/>
      <c r="AU122" s="13">
        <v>20</v>
      </c>
      <c r="AV122" s="26"/>
      <c r="AW122" s="37" t="str">
        <f>A122</f>
        <v>Gmans</v>
      </c>
    </row>
    <row r="123" spans="1:49" x14ac:dyDescent="0.25">
      <c r="A123" s="38"/>
      <c r="B123" s="16" t="s">
        <v>53</v>
      </c>
      <c r="C123" s="17"/>
      <c r="D123" s="17"/>
      <c r="E123" s="17"/>
      <c r="F123" s="17"/>
      <c r="G123" s="17"/>
      <c r="H123" s="27"/>
      <c r="I123" s="17"/>
      <c r="J123" s="17">
        <f>$A$2*J122/100</f>
        <v>10000</v>
      </c>
      <c r="K123" s="17">
        <f>$A$2*K122/100</f>
        <v>10000</v>
      </c>
      <c r="L123" s="17"/>
      <c r="M123" s="17">
        <f>$A$2*M122/100</f>
        <v>10000</v>
      </c>
      <c r="N123" s="17"/>
      <c r="O123" s="27"/>
      <c r="P123" s="17"/>
      <c r="Q123" s="17"/>
      <c r="R123" s="17"/>
      <c r="S123" s="27"/>
      <c r="T123" s="17"/>
      <c r="U123" s="17"/>
      <c r="V123" s="17"/>
      <c r="W123" s="27"/>
      <c r="X123" s="27"/>
      <c r="Y123" s="27"/>
      <c r="Z123" s="17"/>
      <c r="AA123" s="27"/>
      <c r="AB123" s="17">
        <f>$A$2*AB122/100</f>
        <v>10000</v>
      </c>
      <c r="AC123" s="27"/>
      <c r="AD123" s="17">
        <f>$A$2*AD122/100</f>
        <v>10000</v>
      </c>
      <c r="AE123" s="27"/>
      <c r="AF123" s="27"/>
      <c r="AG123" s="17"/>
      <c r="AH123" s="17">
        <f>$A$2*AH122/100</f>
        <v>10000</v>
      </c>
      <c r="AI123" s="27"/>
      <c r="AJ123" s="17">
        <f>$A$2*AJ122/100</f>
        <v>10000</v>
      </c>
      <c r="AK123" s="27"/>
      <c r="AL123" s="27"/>
      <c r="AM123" s="27"/>
      <c r="AN123" s="17"/>
      <c r="AO123" s="17"/>
      <c r="AP123" s="17"/>
      <c r="AQ123" s="17"/>
      <c r="AR123" s="27"/>
      <c r="AS123" s="17">
        <f>$A$2*AS122/100</f>
        <v>10000</v>
      </c>
      <c r="AT123" s="27"/>
      <c r="AU123" s="17">
        <f>$A$2*AU122/100</f>
        <v>20000</v>
      </c>
      <c r="AV123" s="18">
        <f>SUM(C123:AU123)</f>
        <v>100000</v>
      </c>
      <c r="AW123" s="38"/>
    </row>
    <row r="124" spans="1:49" x14ac:dyDescent="0.25">
      <c r="A124" s="38"/>
      <c r="B124" s="16" t="s">
        <v>54</v>
      </c>
      <c r="C124" s="24"/>
      <c r="D124" s="24"/>
      <c r="E124" s="24"/>
      <c r="F124" s="24"/>
      <c r="G124" s="24"/>
      <c r="H124" s="16"/>
      <c r="I124" s="24"/>
      <c r="J124" s="24">
        <f>J123/J3</f>
        <v>2717.391304347826</v>
      </c>
      <c r="K124" s="24">
        <f>K123/K3</f>
        <v>6622.5165562913908</v>
      </c>
      <c r="L124" s="24"/>
      <c r="M124" s="24">
        <f>M123/M3</f>
        <v>15625</v>
      </c>
      <c r="N124" s="24"/>
      <c r="O124" s="16"/>
      <c r="P124" s="24"/>
      <c r="Q124" s="24"/>
      <c r="R124" s="24"/>
      <c r="S124" s="16"/>
      <c r="T124" s="24"/>
      <c r="U124" s="24"/>
      <c r="V124" s="24"/>
      <c r="W124" s="16"/>
      <c r="X124" s="16"/>
      <c r="Y124" s="16"/>
      <c r="Z124" s="24"/>
      <c r="AA124" s="16"/>
      <c r="AB124" s="24">
        <f>AB123/AB3</f>
        <v>26315.78947368421</v>
      </c>
      <c r="AC124" s="16"/>
      <c r="AD124" s="24">
        <f>AD123/AD3</f>
        <v>3787.8787878787875</v>
      </c>
      <c r="AE124" s="16"/>
      <c r="AF124" s="16"/>
      <c r="AG124" s="24"/>
      <c r="AH124" s="24">
        <f>AH123/AH3</f>
        <v>16260.162601626016</v>
      </c>
      <c r="AI124" s="16"/>
      <c r="AJ124" s="24">
        <f>AJ123/AJ3</f>
        <v>9174.3119266055037</v>
      </c>
      <c r="AK124" s="16"/>
      <c r="AL124" s="16"/>
      <c r="AM124" s="16"/>
      <c r="AN124" s="24"/>
      <c r="AO124" s="24"/>
      <c r="AP124" s="24"/>
      <c r="AQ124" s="24"/>
      <c r="AR124" s="16"/>
      <c r="AS124" s="24">
        <f>AS123/AS3</f>
        <v>460.82949308755764</v>
      </c>
      <c r="AT124" s="16"/>
      <c r="AU124" s="24">
        <f>AU123/AU3</f>
        <v>20000</v>
      </c>
      <c r="AV124" s="20"/>
      <c r="AW124" s="38"/>
    </row>
    <row r="125" spans="1:49" ht="15.75" thickBot="1" x14ac:dyDescent="0.3">
      <c r="A125" s="39"/>
      <c r="B125" s="21" t="s">
        <v>55</v>
      </c>
      <c r="C125" s="31"/>
      <c r="D125" s="31"/>
      <c r="E125" s="25"/>
      <c r="F125" s="31"/>
      <c r="G125" s="25"/>
      <c r="H125" s="28"/>
      <c r="I125" s="31"/>
      <c r="J125" s="31">
        <f>J124*J4</f>
        <v>12771.739130434782</v>
      </c>
      <c r="K125" s="31">
        <f>(K123*K5*-1)+K123</f>
        <v>9470.1986754966874</v>
      </c>
      <c r="L125" s="31"/>
      <c r="M125" s="31">
        <f>(M123*M5*-1)+M123</f>
        <v>8656.25</v>
      </c>
      <c r="N125" s="25"/>
      <c r="O125" s="28"/>
      <c r="P125" s="25"/>
      <c r="Q125" s="31"/>
      <c r="R125" s="31"/>
      <c r="S125" s="28"/>
      <c r="T125" s="31"/>
      <c r="U125" s="25"/>
      <c r="V125" s="31"/>
      <c r="W125" s="28"/>
      <c r="X125" s="28"/>
      <c r="Y125" s="28"/>
      <c r="Z125" s="31"/>
      <c r="AA125" s="28"/>
      <c r="AB125" s="31">
        <f>AB124*AB4</f>
        <v>9947.3684210526317</v>
      </c>
      <c r="AC125" s="28"/>
      <c r="AD125" s="31">
        <f>AD124*AD4</f>
        <v>10454.545454545452</v>
      </c>
      <c r="AE125" s="28"/>
      <c r="AF125" s="28"/>
      <c r="AG125" s="31"/>
      <c r="AH125" s="31">
        <f>AH124*AH4</f>
        <v>10325.203252032521</v>
      </c>
      <c r="AI125" s="28"/>
      <c r="AJ125" s="31">
        <f>AJ124*AJ4</f>
        <v>10458.715596330274</v>
      </c>
      <c r="AK125" s="28"/>
      <c r="AL125" s="28"/>
      <c r="AM125" s="28"/>
      <c r="AN125" s="31"/>
      <c r="AO125" s="31"/>
      <c r="AP125" s="31"/>
      <c r="AQ125" s="31"/>
      <c r="AR125" s="28"/>
      <c r="AS125" s="31">
        <f>(AS123*AS5*-1)+AS123</f>
        <v>10714.285714285714</v>
      </c>
      <c r="AT125" s="28"/>
      <c r="AU125" s="31">
        <f>AU124*AU4</f>
        <v>20000</v>
      </c>
      <c r="AV125" s="23">
        <f>SUM(C125:AU125)</f>
        <v>102798.30624417806</v>
      </c>
      <c r="AW125" s="39"/>
    </row>
    <row r="126" spans="1:49" x14ac:dyDescent="0.25">
      <c r="A126" s="37" t="s">
        <v>85</v>
      </c>
      <c r="B126" s="13" t="s">
        <v>52</v>
      </c>
      <c r="C126" s="14">
        <v>50</v>
      </c>
      <c r="D126" s="33"/>
      <c r="E126" s="14"/>
      <c r="F126" s="13"/>
      <c r="G126" s="13"/>
      <c r="H126" s="13"/>
      <c r="I126" s="13"/>
      <c r="J126" s="13"/>
      <c r="K126" s="33"/>
      <c r="L126" s="13"/>
      <c r="M126" s="13"/>
      <c r="N126" s="14"/>
      <c r="O126" s="13"/>
      <c r="P126" s="14"/>
      <c r="Q126" s="13"/>
      <c r="R126" s="13"/>
      <c r="S126" s="13"/>
      <c r="T126" s="13"/>
      <c r="U126" s="13">
        <v>5</v>
      </c>
      <c r="V126" s="33"/>
      <c r="W126" s="13"/>
      <c r="X126" s="13"/>
      <c r="Y126" s="13"/>
      <c r="Z126" s="13"/>
      <c r="AA126" s="13"/>
      <c r="AB126" s="13"/>
      <c r="AC126" s="13"/>
      <c r="AD126" s="13"/>
      <c r="AE126" s="13"/>
      <c r="AF126" s="13">
        <v>20</v>
      </c>
      <c r="AG126" s="13"/>
      <c r="AH126" s="13"/>
      <c r="AI126" s="13"/>
      <c r="AJ126" s="13"/>
      <c r="AK126" s="13"/>
      <c r="AL126" s="13"/>
      <c r="AM126" s="13"/>
      <c r="AN126" s="14">
        <v>25</v>
      </c>
      <c r="AO126" s="13"/>
      <c r="AP126" s="13"/>
      <c r="AQ126" s="13"/>
      <c r="AR126" s="13"/>
      <c r="AS126" s="14"/>
      <c r="AT126" s="13"/>
      <c r="AU126" s="13"/>
      <c r="AV126" s="26"/>
      <c r="AW126" s="37" t="str">
        <f>A126</f>
        <v>CeleronS</v>
      </c>
    </row>
    <row r="127" spans="1:49" x14ac:dyDescent="0.25">
      <c r="A127" s="38"/>
      <c r="B127" s="16" t="s">
        <v>53</v>
      </c>
      <c r="C127" s="17">
        <f>$A$2*C126/100</f>
        <v>50000</v>
      </c>
      <c r="D127" s="17"/>
      <c r="E127" s="17"/>
      <c r="F127" s="17"/>
      <c r="G127" s="17"/>
      <c r="H127" s="27"/>
      <c r="I127" s="17"/>
      <c r="J127" s="17"/>
      <c r="K127" s="17"/>
      <c r="L127" s="17"/>
      <c r="M127" s="17"/>
      <c r="N127" s="17"/>
      <c r="O127" s="27"/>
      <c r="P127" s="17"/>
      <c r="Q127" s="17"/>
      <c r="R127" s="17"/>
      <c r="S127" s="27"/>
      <c r="T127" s="17"/>
      <c r="U127" s="17">
        <f>$A$2*U126/100</f>
        <v>5000</v>
      </c>
      <c r="V127" s="17"/>
      <c r="W127" s="27"/>
      <c r="X127" s="27"/>
      <c r="Y127" s="27"/>
      <c r="Z127" s="17"/>
      <c r="AA127" s="27"/>
      <c r="AB127" s="27"/>
      <c r="AC127" s="27"/>
      <c r="AD127" s="17"/>
      <c r="AE127" s="27"/>
      <c r="AF127" s="17">
        <f>$A$2*AF126/100</f>
        <v>20000</v>
      </c>
      <c r="AG127" s="17"/>
      <c r="AH127" s="17"/>
      <c r="AI127" s="27"/>
      <c r="AJ127" s="27"/>
      <c r="AK127" s="27"/>
      <c r="AL127" s="27"/>
      <c r="AM127" s="27"/>
      <c r="AN127" s="17">
        <f>$A$2*AN126/100</f>
        <v>25000</v>
      </c>
      <c r="AO127" s="17"/>
      <c r="AP127" s="17"/>
      <c r="AQ127" s="17"/>
      <c r="AR127" s="27"/>
      <c r="AS127" s="17"/>
      <c r="AT127" s="27"/>
      <c r="AU127" s="17"/>
      <c r="AV127" s="18">
        <f>SUM(C127:AU127)</f>
        <v>100000</v>
      </c>
      <c r="AW127" s="38"/>
    </row>
    <row r="128" spans="1:49" x14ac:dyDescent="0.25">
      <c r="A128" s="38"/>
      <c r="B128" s="16" t="s">
        <v>54</v>
      </c>
      <c r="C128" s="24">
        <f>C127/C3</f>
        <v>26315.78947368421</v>
      </c>
      <c r="D128" s="24"/>
      <c r="E128" s="24"/>
      <c r="F128" s="24"/>
      <c r="G128" s="24"/>
      <c r="H128" s="16"/>
      <c r="I128" s="24"/>
      <c r="J128" s="24"/>
      <c r="K128" s="24"/>
      <c r="L128" s="24"/>
      <c r="M128" s="24"/>
      <c r="N128" s="24"/>
      <c r="O128" s="16"/>
      <c r="P128" s="24"/>
      <c r="Q128" s="24"/>
      <c r="R128" s="24"/>
      <c r="S128" s="16"/>
      <c r="T128" s="24"/>
      <c r="U128" s="24">
        <f>U127/U3</f>
        <v>3174.6031746031745</v>
      </c>
      <c r="V128" s="24"/>
      <c r="W128" s="16"/>
      <c r="X128" s="16"/>
      <c r="Y128" s="16"/>
      <c r="Z128" s="24"/>
      <c r="AA128" s="16"/>
      <c r="AB128" s="16"/>
      <c r="AC128" s="16"/>
      <c r="AD128" s="24"/>
      <c r="AE128" s="16"/>
      <c r="AF128" s="24">
        <f>AF127/AF3</f>
        <v>1333.3333333333333</v>
      </c>
      <c r="AG128" s="24"/>
      <c r="AH128" s="24"/>
      <c r="AI128" s="16"/>
      <c r="AJ128" s="16"/>
      <c r="AK128" s="16"/>
      <c r="AL128" s="16"/>
      <c r="AM128" s="16"/>
      <c r="AN128" s="24">
        <f>AN127/AN3</f>
        <v>12820.51282051282</v>
      </c>
      <c r="AO128" s="24"/>
      <c r="AP128" s="24"/>
      <c r="AQ128" s="24"/>
      <c r="AR128" s="16"/>
      <c r="AS128" s="24"/>
      <c r="AT128" s="16"/>
      <c r="AU128" s="24"/>
      <c r="AV128" s="20"/>
      <c r="AW128" s="38"/>
    </row>
    <row r="129" spans="1:49" ht="15.75" thickBot="1" x14ac:dyDescent="0.3">
      <c r="A129" s="39"/>
      <c r="B129" s="21" t="s">
        <v>55</v>
      </c>
      <c r="C129" s="31">
        <f>(C127*C5*-1)+C127</f>
        <v>22631.57894736842</v>
      </c>
      <c r="D129" s="31"/>
      <c r="E129" s="25"/>
      <c r="F129" s="31"/>
      <c r="G129" s="25"/>
      <c r="H129" s="28"/>
      <c r="I129" s="31"/>
      <c r="J129" s="31"/>
      <c r="K129" s="31"/>
      <c r="L129" s="31"/>
      <c r="M129" s="31"/>
      <c r="N129" s="25"/>
      <c r="O129" s="28"/>
      <c r="P129" s="25"/>
      <c r="Q129" s="31"/>
      <c r="R129" s="31"/>
      <c r="S129" s="28"/>
      <c r="T129" s="31"/>
      <c r="U129" s="25">
        <f>U128*U4</f>
        <v>5793.6507936507933</v>
      </c>
      <c r="V129" s="31"/>
      <c r="W129" s="28"/>
      <c r="X129" s="28"/>
      <c r="Y129" s="28"/>
      <c r="Z129" s="31"/>
      <c r="AA129" s="28"/>
      <c r="AB129" s="28"/>
      <c r="AC129" s="28"/>
      <c r="AD129" s="31"/>
      <c r="AE129" s="28"/>
      <c r="AF129" s="25">
        <f>AF128*AF4</f>
        <v>18800</v>
      </c>
      <c r="AG129" s="31"/>
      <c r="AH129" s="31"/>
      <c r="AI129" s="28"/>
      <c r="AJ129" s="28"/>
      <c r="AK129" s="28"/>
      <c r="AL129" s="28"/>
      <c r="AM129" s="28"/>
      <c r="AN129" s="31">
        <f>(AN127*AN5*-1)+AN127</f>
        <v>22564.102564102563</v>
      </c>
      <c r="AO129" s="31"/>
      <c r="AP129" s="31"/>
      <c r="AQ129" s="31"/>
      <c r="AR129" s="28"/>
      <c r="AS129" s="25"/>
      <c r="AT129" s="28"/>
      <c r="AU129" s="31"/>
      <c r="AV129" s="23">
        <f>SUM(C129:AU129)</f>
        <v>69789.332305121774</v>
      </c>
      <c r="AW129" s="39"/>
    </row>
    <row r="130" spans="1:49" x14ac:dyDescent="0.25">
      <c r="A130" s="37" t="s">
        <v>85</v>
      </c>
      <c r="B130" s="13" t="s">
        <v>52</v>
      </c>
      <c r="C130" s="14">
        <v>50</v>
      </c>
      <c r="D130" s="33"/>
      <c r="E130" s="14"/>
      <c r="F130" s="13"/>
      <c r="G130" s="13"/>
      <c r="H130" s="13"/>
      <c r="I130" s="13"/>
      <c r="J130" s="13"/>
      <c r="K130" s="33"/>
      <c r="L130" s="13"/>
      <c r="M130" s="13"/>
      <c r="N130" s="14"/>
      <c r="O130" s="13"/>
      <c r="P130" s="14"/>
      <c r="Q130" s="13"/>
      <c r="R130" s="13"/>
      <c r="S130" s="13"/>
      <c r="T130" s="13"/>
      <c r="U130" s="13">
        <v>5</v>
      </c>
      <c r="V130" s="33"/>
      <c r="W130" s="13"/>
      <c r="X130" s="13"/>
      <c r="Y130" s="13"/>
      <c r="Z130" s="13"/>
      <c r="AA130" s="13"/>
      <c r="AB130" s="13"/>
      <c r="AC130" s="13"/>
      <c r="AD130" s="13"/>
      <c r="AE130" s="13"/>
      <c r="AF130" s="13">
        <v>20</v>
      </c>
      <c r="AG130" s="13"/>
      <c r="AH130" s="13"/>
      <c r="AI130" s="13"/>
      <c r="AJ130" s="13"/>
      <c r="AK130" s="13"/>
      <c r="AL130" s="13"/>
      <c r="AM130" s="13"/>
      <c r="AN130" s="14">
        <v>25</v>
      </c>
      <c r="AO130" s="13"/>
      <c r="AP130" s="13"/>
      <c r="AQ130" s="13"/>
      <c r="AR130" s="13"/>
      <c r="AS130" s="14"/>
      <c r="AT130" s="13"/>
      <c r="AU130" s="13"/>
      <c r="AV130" s="26"/>
      <c r="AW130" s="37" t="str">
        <f>A130</f>
        <v>CeleronS</v>
      </c>
    </row>
    <row r="131" spans="1:49" x14ac:dyDescent="0.25">
      <c r="A131" s="38"/>
      <c r="B131" s="16" t="s">
        <v>53</v>
      </c>
      <c r="C131" s="17">
        <f>$A$2*C130/100</f>
        <v>50000</v>
      </c>
      <c r="D131" s="17"/>
      <c r="E131" s="17"/>
      <c r="F131" s="17"/>
      <c r="G131" s="17"/>
      <c r="H131" s="27"/>
      <c r="I131" s="17"/>
      <c r="J131" s="17"/>
      <c r="K131" s="17"/>
      <c r="L131" s="17"/>
      <c r="M131" s="17"/>
      <c r="N131" s="17"/>
      <c r="O131" s="27"/>
      <c r="P131" s="17"/>
      <c r="Q131" s="17"/>
      <c r="R131" s="17"/>
      <c r="S131" s="27"/>
      <c r="T131" s="17"/>
      <c r="U131" s="17">
        <f>$A$2*U130/100</f>
        <v>5000</v>
      </c>
      <c r="V131" s="17"/>
      <c r="W131" s="27"/>
      <c r="X131" s="27"/>
      <c r="Y131" s="27"/>
      <c r="Z131" s="17"/>
      <c r="AA131" s="27"/>
      <c r="AB131" s="27"/>
      <c r="AC131" s="27"/>
      <c r="AD131" s="17"/>
      <c r="AE131" s="27"/>
      <c r="AF131" s="17">
        <f>$A$2*AF130/100</f>
        <v>20000</v>
      </c>
      <c r="AG131" s="17"/>
      <c r="AH131" s="17"/>
      <c r="AI131" s="27"/>
      <c r="AJ131" s="27"/>
      <c r="AK131" s="27"/>
      <c r="AL131" s="27"/>
      <c r="AM131" s="27"/>
      <c r="AN131" s="17">
        <f>$A$2*AN130/100</f>
        <v>25000</v>
      </c>
      <c r="AO131" s="17"/>
      <c r="AP131" s="17"/>
      <c r="AQ131" s="17"/>
      <c r="AR131" s="27"/>
      <c r="AS131" s="17"/>
      <c r="AT131" s="27"/>
      <c r="AU131" s="17"/>
      <c r="AV131" s="18">
        <f>SUM(C131:AU131)</f>
        <v>100000</v>
      </c>
      <c r="AW131" s="38"/>
    </row>
    <row r="132" spans="1:49" x14ac:dyDescent="0.25">
      <c r="A132" s="38"/>
      <c r="B132" s="16" t="s">
        <v>54</v>
      </c>
      <c r="C132" s="24">
        <f>C131/C3</f>
        <v>26315.78947368421</v>
      </c>
      <c r="D132" s="24"/>
      <c r="E132" s="24"/>
      <c r="F132" s="24"/>
      <c r="G132" s="24"/>
      <c r="H132" s="16"/>
      <c r="I132" s="24"/>
      <c r="J132" s="24"/>
      <c r="K132" s="24"/>
      <c r="L132" s="24"/>
      <c r="M132" s="24"/>
      <c r="N132" s="24"/>
      <c r="O132" s="16"/>
      <c r="P132" s="24"/>
      <c r="Q132" s="24"/>
      <c r="R132" s="24"/>
      <c r="S132" s="16"/>
      <c r="T132" s="24"/>
      <c r="U132" s="24">
        <f>U131/U3</f>
        <v>3174.6031746031745</v>
      </c>
      <c r="V132" s="24"/>
      <c r="W132" s="16"/>
      <c r="X132" s="16"/>
      <c r="Y132" s="16"/>
      <c r="Z132" s="24"/>
      <c r="AA132" s="16"/>
      <c r="AB132" s="16"/>
      <c r="AC132" s="16"/>
      <c r="AD132" s="24"/>
      <c r="AE132" s="16"/>
      <c r="AF132" s="24">
        <f>AF131/AF3</f>
        <v>1333.3333333333333</v>
      </c>
      <c r="AG132" s="24"/>
      <c r="AH132" s="24"/>
      <c r="AI132" s="16"/>
      <c r="AJ132" s="16"/>
      <c r="AK132" s="16"/>
      <c r="AL132" s="16"/>
      <c r="AM132" s="16"/>
      <c r="AN132" s="24">
        <f>AN131/AN3</f>
        <v>12820.51282051282</v>
      </c>
      <c r="AO132" s="24"/>
      <c r="AP132" s="24"/>
      <c r="AQ132" s="24"/>
      <c r="AR132" s="16"/>
      <c r="AS132" s="24"/>
      <c r="AT132" s="16"/>
      <c r="AU132" s="24"/>
      <c r="AV132" s="20"/>
      <c r="AW132" s="38"/>
    </row>
    <row r="133" spans="1:49" ht="15.75" thickBot="1" x14ac:dyDescent="0.3">
      <c r="A133" s="39"/>
      <c r="B133" s="21" t="s">
        <v>55</v>
      </c>
      <c r="C133" s="31">
        <f>(C131*C5*-1)+C131</f>
        <v>22631.57894736842</v>
      </c>
      <c r="D133" s="31"/>
      <c r="E133" s="25"/>
      <c r="F133" s="31"/>
      <c r="G133" s="25"/>
      <c r="H133" s="28"/>
      <c r="I133" s="31"/>
      <c r="J133" s="31"/>
      <c r="K133" s="31"/>
      <c r="L133" s="31"/>
      <c r="M133" s="31"/>
      <c r="N133" s="25"/>
      <c r="O133" s="28"/>
      <c r="P133" s="25"/>
      <c r="Q133" s="31"/>
      <c r="R133" s="31"/>
      <c r="S133" s="28"/>
      <c r="T133" s="31"/>
      <c r="U133" s="25">
        <f>U132*U4</f>
        <v>5793.6507936507933</v>
      </c>
      <c r="V133" s="31"/>
      <c r="W133" s="28"/>
      <c r="X133" s="28"/>
      <c r="Y133" s="28"/>
      <c r="Z133" s="31"/>
      <c r="AA133" s="28"/>
      <c r="AB133" s="28"/>
      <c r="AC133" s="28"/>
      <c r="AD133" s="31"/>
      <c r="AE133" s="28"/>
      <c r="AF133" s="25">
        <f>AF132*AF4</f>
        <v>18800</v>
      </c>
      <c r="AG133" s="31"/>
      <c r="AH133" s="31"/>
      <c r="AI133" s="28"/>
      <c r="AJ133" s="28"/>
      <c r="AK133" s="28"/>
      <c r="AL133" s="28"/>
      <c r="AM133" s="28"/>
      <c r="AN133" s="31">
        <f>(AN131*AN5*-1)+AN131</f>
        <v>22564.102564102563</v>
      </c>
      <c r="AO133" s="31"/>
      <c r="AP133" s="31"/>
      <c r="AQ133" s="31"/>
      <c r="AR133" s="28"/>
      <c r="AS133" s="25"/>
      <c r="AT133" s="28"/>
      <c r="AU133" s="31"/>
      <c r="AV133" s="23">
        <f>SUM(C133:AU133)</f>
        <v>69789.332305121774</v>
      </c>
      <c r="AW133" s="39"/>
    </row>
  </sheetData>
  <mergeCells count="69">
    <mergeCell ref="A18:A21"/>
    <mergeCell ref="AW18:AW21"/>
    <mergeCell ref="A1:C1"/>
    <mergeCell ref="D1:H1"/>
    <mergeCell ref="I1:L1"/>
    <mergeCell ref="A3:B3"/>
    <mergeCell ref="A4:B4"/>
    <mergeCell ref="A6:A9"/>
    <mergeCell ref="AW6:AW9"/>
    <mergeCell ref="A10:A13"/>
    <mergeCell ref="AW10:AW13"/>
    <mergeCell ref="A14:A17"/>
    <mergeCell ref="AW14:AW17"/>
    <mergeCell ref="A22:A25"/>
    <mergeCell ref="AW22:AW25"/>
    <mergeCell ref="A26:A29"/>
    <mergeCell ref="AW26:AW29"/>
    <mergeCell ref="A30:A33"/>
    <mergeCell ref="AW30:AW33"/>
    <mergeCell ref="A34:A37"/>
    <mergeCell ref="AW34:AW37"/>
    <mergeCell ref="A38:A41"/>
    <mergeCell ref="AW38:AW41"/>
    <mergeCell ref="A42:A45"/>
    <mergeCell ref="AW42:AW45"/>
    <mergeCell ref="A46:A49"/>
    <mergeCell ref="AW46:AW49"/>
    <mergeCell ref="A50:A53"/>
    <mergeCell ref="AW50:AW53"/>
    <mergeCell ref="A54:A57"/>
    <mergeCell ref="AW54:AW57"/>
    <mergeCell ref="A58:A61"/>
    <mergeCell ref="AW58:AW61"/>
    <mergeCell ref="A62:A65"/>
    <mergeCell ref="AW62:AW65"/>
    <mergeCell ref="A66:A69"/>
    <mergeCell ref="AW66:AW69"/>
    <mergeCell ref="A70:A73"/>
    <mergeCell ref="AW70:AW73"/>
    <mergeCell ref="A74:A77"/>
    <mergeCell ref="AW74:AW77"/>
    <mergeCell ref="A78:A81"/>
    <mergeCell ref="AW78:AW81"/>
    <mergeCell ref="A82:A85"/>
    <mergeCell ref="AW82:AW85"/>
    <mergeCell ref="A86:A89"/>
    <mergeCell ref="AW86:AW89"/>
    <mergeCell ref="A90:A93"/>
    <mergeCell ref="AW90:AW93"/>
    <mergeCell ref="A94:A97"/>
    <mergeCell ref="AW94:AW97"/>
    <mergeCell ref="A98:A101"/>
    <mergeCell ref="AW98:AW101"/>
    <mergeCell ref="A102:A105"/>
    <mergeCell ref="AW102:AW105"/>
    <mergeCell ref="A106:A109"/>
    <mergeCell ref="AW106:AW109"/>
    <mergeCell ref="A110:A113"/>
    <mergeCell ref="AW110:AW113"/>
    <mergeCell ref="A114:A117"/>
    <mergeCell ref="AW114:AW117"/>
    <mergeCell ref="A130:A133"/>
    <mergeCell ref="AW130:AW133"/>
    <mergeCell ref="A118:A121"/>
    <mergeCell ref="AW118:AW121"/>
    <mergeCell ref="A122:A125"/>
    <mergeCell ref="AW122:AW125"/>
    <mergeCell ref="A126:A129"/>
    <mergeCell ref="AW126:AW1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Andris Kokts</dc:creator>
  <cp:lastModifiedBy>Andris Kokts</cp:lastModifiedBy>
  <dcterms:created xsi:type="dcterms:W3CDTF">2020-10-23T17:54:20Z</dcterms:created>
  <dcterms:modified xsi:type="dcterms:W3CDTF">2020-12-19T09:29:48Z</dcterms:modified>
</cp:coreProperties>
</file>